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Z:\G_EQUIPA_FONTES_ADMINISTRATIVAS\RU - FORMAÇÃO PROFISSIONAL\2022\PUBLICACAO E SINTESE\Versão 2 - 06092024\Site\"/>
    </mc:Choice>
  </mc:AlternateContent>
  <xr:revisionPtr revIDLastSave="0" documentId="13_ncr:1_{0E3D04C0-C7FD-4BCB-AD40-033FE19B373A}" xr6:coauthVersionLast="47" xr6:coauthVersionMax="47" xr10:uidLastSave="{00000000-0000-0000-0000-000000000000}"/>
  <bookViews>
    <workbookView xWindow="-110" yWindow="-110" windowWidth="19420" windowHeight="10300" tabRatio="903" xr2:uid="{00000000-000D-0000-FFFF-FFFF00000000}"/>
  </bookViews>
  <sheets>
    <sheet name="Indice" sheetId="143" r:id="rId1"/>
    <sheet name="Q1" sheetId="38" r:id="rId2"/>
    <sheet name="Q2" sheetId="58" r:id="rId3"/>
    <sheet name="Q3" sheetId="122" r:id="rId4"/>
    <sheet name="Q4" sheetId="61" r:id="rId5"/>
    <sheet name="Q5" sheetId="123" r:id="rId6"/>
    <sheet name="Q6" sheetId="64" r:id="rId7"/>
    <sheet name="Q7" sheetId="41" r:id="rId8"/>
    <sheet name="Q8" sheetId="42" r:id="rId9"/>
    <sheet name="Q9" sheetId="43" r:id="rId10"/>
    <sheet name="Q10" sheetId="116" r:id="rId11"/>
    <sheet name="Q11" sheetId="117" r:id="rId12"/>
    <sheet name="Q12" sheetId="68" r:id="rId13"/>
    <sheet name="Q13" sheetId="92" r:id="rId14"/>
    <sheet name="Q14" sheetId="48" r:id="rId15"/>
    <sheet name="Q15" sheetId="49" r:id="rId16"/>
    <sheet name="Q16.17" sheetId="50" r:id="rId17"/>
    <sheet name="Q18" sheetId="51" r:id="rId18"/>
    <sheet name="Q19" sheetId="52" r:id="rId19"/>
    <sheet name="Q20" sheetId="54" r:id="rId20"/>
    <sheet name="Q21" sheetId="115" r:id="rId21"/>
    <sheet name="Q22" sheetId="44" r:id="rId22"/>
    <sheet name="Q23" sheetId="46" r:id="rId23"/>
    <sheet name="Q24" sheetId="134" r:id="rId24"/>
    <sheet name="Q25" sheetId="89" r:id="rId25"/>
    <sheet name="Q26" sheetId="90" r:id="rId26"/>
    <sheet name="Q27" sheetId="72" r:id="rId27"/>
    <sheet name="Q28" sheetId="74" r:id="rId28"/>
    <sheet name="Q29" sheetId="70" r:id="rId29"/>
    <sheet name="Q30" sheetId="71" r:id="rId30"/>
    <sheet name="Q31" sheetId="75" r:id="rId31"/>
    <sheet name="Q32" sheetId="76" r:id="rId32"/>
    <sheet name="Q33" sheetId="56" r:id="rId33"/>
    <sheet name="Q34" sheetId="57" r:id="rId34"/>
    <sheet name="Q35" sheetId="65" r:id="rId35"/>
    <sheet name="Q36" sheetId="66" r:id="rId36"/>
    <sheet name="Q37" sheetId="94" r:id="rId37"/>
    <sheet name="Q38" sheetId="67" r:id="rId38"/>
    <sheet name="Q39" sheetId="98" r:id="rId39"/>
    <sheet name="Q40" sheetId="139" r:id="rId40"/>
  </sheets>
  <definedNames>
    <definedName name="Auto_Open">#REF!</definedName>
    <definedName name="bbb">#REF!</definedName>
    <definedName name="borgesso">#REF!</definedName>
    <definedName name="dd">#REF!</definedName>
    <definedName name="empresas" localSheetId="23">#REF!</definedName>
    <definedName name="empresas" localSheetId="3">#REF!</definedName>
    <definedName name="empresas" localSheetId="5">#REF!</definedName>
    <definedName name="empresas">#REF!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nn">#REF!</definedName>
    <definedName name="NomeTabela">"Dummy"</definedName>
    <definedName name="Print_Area" localSheetId="10">'Q10'!$B$1:$H$57</definedName>
    <definedName name="Print_Area" localSheetId="18">'Q19'!$B$1:$E$56</definedName>
    <definedName name="Print_Area" localSheetId="20">'Q21'!$B$1:$E$56</definedName>
    <definedName name="Print_Area" localSheetId="22">'Q23'!$B$1:$L$56</definedName>
    <definedName name="Print_Area" localSheetId="23">'Q24'!$B$1:$D$43</definedName>
    <definedName name="Print_Area" localSheetId="26">'Q27'!$B$1:$G$56</definedName>
    <definedName name="Print_Area" localSheetId="27">'Q28'!$B$1:$G$56</definedName>
    <definedName name="Print_Area" localSheetId="29">'Q30'!$B$1:$K$56</definedName>
    <definedName name="Print_Area" localSheetId="7">'Q7'!$B$1:$H$56</definedName>
    <definedName name="Recover">#REF!</definedName>
    <definedName name="total" localSheetId="23">#REF!</definedName>
    <definedName name="total" localSheetId="3">#REF!</definedName>
    <definedName name="total" localSheetId="5">#REF!</definedName>
    <definedName name="total">#REF!</definedName>
    <definedName name="ww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98" l="1"/>
  <c r="D46" i="98"/>
  <c r="E46" i="98"/>
  <c r="F46" i="98"/>
  <c r="G46" i="98"/>
  <c r="C47" i="98"/>
  <c r="D47" i="98"/>
  <c r="E47" i="98"/>
  <c r="F47" i="98"/>
  <c r="G47" i="98"/>
  <c r="H47" i="98"/>
  <c r="C48" i="98"/>
  <c r="D48" i="98"/>
  <c r="E48" i="98"/>
  <c r="F48" i="98"/>
  <c r="G48" i="98"/>
  <c r="H48" i="98"/>
  <c r="C49" i="98"/>
  <c r="D49" i="98"/>
  <c r="E49" i="98"/>
  <c r="F49" i="98"/>
  <c r="G49" i="98"/>
  <c r="C50" i="98"/>
  <c r="D50" i="98"/>
  <c r="E50" i="98"/>
  <c r="F50" i="98"/>
  <c r="G50" i="98"/>
  <c r="H50" i="98"/>
  <c r="C51" i="98"/>
  <c r="D51" i="98"/>
  <c r="E51" i="98"/>
  <c r="F51" i="98"/>
  <c r="G51" i="98"/>
  <c r="H51" i="98"/>
  <c r="C52" i="98"/>
  <c r="D52" i="98"/>
  <c r="E52" i="98"/>
  <c r="F52" i="98"/>
  <c r="G52" i="98"/>
  <c r="H52" i="98"/>
  <c r="C53" i="98"/>
  <c r="D53" i="98"/>
  <c r="E53" i="98"/>
  <c r="F53" i="98"/>
  <c r="G53" i="98"/>
  <c r="H53" i="98"/>
  <c r="C54" i="98"/>
  <c r="E54" i="98"/>
  <c r="G36" i="98"/>
  <c r="C12" i="98"/>
  <c r="D12" i="98"/>
  <c r="E12" i="98"/>
  <c r="F12" i="98"/>
  <c r="G12" i="98"/>
  <c r="H12" i="98"/>
  <c r="C13" i="98"/>
  <c r="G13" i="98"/>
  <c r="C14" i="98"/>
  <c r="D14" i="98"/>
  <c r="E14" i="98"/>
  <c r="F14" i="98"/>
  <c r="G14" i="98"/>
  <c r="H14" i="98"/>
  <c r="C15" i="98"/>
  <c r="D15" i="98"/>
  <c r="E15" i="98"/>
  <c r="F15" i="98"/>
  <c r="G15" i="98"/>
  <c r="H15" i="98"/>
  <c r="C16" i="98"/>
  <c r="D16" i="98"/>
  <c r="E16" i="98"/>
  <c r="F16" i="98"/>
  <c r="G16" i="98"/>
  <c r="H16" i="98"/>
  <c r="C17" i="98"/>
  <c r="D17" i="98"/>
  <c r="E17" i="98"/>
  <c r="F17" i="98"/>
  <c r="G17" i="98"/>
  <c r="H17" i="98"/>
  <c r="C18" i="98"/>
  <c r="D18" i="98"/>
  <c r="E18" i="98"/>
  <c r="F18" i="98"/>
  <c r="G18" i="98"/>
  <c r="H18" i="98"/>
  <c r="C19" i="98"/>
  <c r="D19" i="98"/>
  <c r="E19" i="98"/>
  <c r="F19" i="98"/>
  <c r="G19" i="98"/>
  <c r="H19" i="98"/>
  <c r="C20" i="98"/>
  <c r="E20" i="98"/>
  <c r="F20" i="98"/>
  <c r="H20" i="98"/>
  <c r="C21" i="98"/>
  <c r="D21" i="98"/>
  <c r="E21" i="98"/>
  <c r="F21" i="98"/>
  <c r="G21" i="98"/>
  <c r="H21" i="98"/>
  <c r="C22" i="98"/>
  <c r="D22" i="98"/>
  <c r="E22" i="98"/>
  <c r="F22" i="98"/>
  <c r="G22" i="98"/>
  <c r="H22" i="98"/>
  <c r="C23" i="98"/>
  <c r="D23" i="98"/>
  <c r="E23" i="98"/>
  <c r="F23" i="98"/>
  <c r="G23" i="98"/>
  <c r="H23" i="98"/>
  <c r="C24" i="98"/>
  <c r="D24" i="98"/>
  <c r="E24" i="98"/>
  <c r="F24" i="98"/>
  <c r="G24" i="98"/>
  <c r="H24" i="98"/>
  <c r="C25" i="98"/>
  <c r="D25" i="98"/>
  <c r="E25" i="98"/>
  <c r="F25" i="98"/>
  <c r="G25" i="98"/>
  <c r="H25" i="98"/>
  <c r="C26" i="98"/>
  <c r="D26" i="98"/>
  <c r="E26" i="98"/>
  <c r="F26" i="98"/>
  <c r="G26" i="98"/>
  <c r="H26" i="98"/>
  <c r="C27" i="98"/>
  <c r="D27" i="98"/>
  <c r="E27" i="98"/>
  <c r="F27" i="98"/>
  <c r="H27" i="98"/>
  <c r="C28" i="98"/>
  <c r="D28" i="98"/>
  <c r="E28" i="98"/>
  <c r="F28" i="98"/>
  <c r="G28" i="98"/>
  <c r="H28" i="98"/>
  <c r="C29" i="98"/>
  <c r="D29" i="98"/>
  <c r="E29" i="98"/>
  <c r="F29" i="98"/>
  <c r="G29" i="98"/>
  <c r="H29" i="98"/>
  <c r="C30" i="98"/>
  <c r="D30" i="98"/>
  <c r="E30" i="98"/>
  <c r="F30" i="98"/>
  <c r="G30" i="98"/>
  <c r="H30" i="98"/>
  <c r="C31" i="98"/>
  <c r="D31" i="98"/>
  <c r="E31" i="98"/>
  <c r="F31" i="98"/>
  <c r="G31" i="98"/>
  <c r="H31" i="98"/>
  <c r="C32" i="98"/>
  <c r="D32" i="98"/>
  <c r="E32" i="98"/>
  <c r="F32" i="98"/>
  <c r="G32" i="98"/>
  <c r="H32" i="98"/>
  <c r="C33" i="98"/>
  <c r="D33" i="98"/>
  <c r="E33" i="98"/>
  <c r="F33" i="98"/>
  <c r="G33" i="98"/>
  <c r="H33" i="98"/>
  <c r="C34" i="98"/>
  <c r="D34" i="98"/>
  <c r="E34" i="98"/>
  <c r="F34" i="98"/>
  <c r="G34" i="98"/>
  <c r="H34" i="98"/>
  <c r="C46" i="57"/>
  <c r="D46" i="57"/>
  <c r="E46" i="57"/>
  <c r="F46" i="57"/>
  <c r="G46" i="57"/>
  <c r="C47" i="57"/>
  <c r="D47" i="57"/>
  <c r="E47" i="57"/>
  <c r="F47" i="57"/>
  <c r="G47" i="57"/>
  <c r="H47" i="57"/>
  <c r="C48" i="57"/>
  <c r="D48" i="57"/>
  <c r="E48" i="57"/>
  <c r="F48" i="57"/>
  <c r="G48" i="57"/>
  <c r="H48" i="57"/>
  <c r="C49" i="57"/>
  <c r="D49" i="57"/>
  <c r="E49" i="57"/>
  <c r="F49" i="57"/>
  <c r="G49" i="57"/>
  <c r="C50" i="57"/>
  <c r="D50" i="57"/>
  <c r="E50" i="57"/>
  <c r="F50" i="57"/>
  <c r="G50" i="57"/>
  <c r="H50" i="57"/>
  <c r="C51" i="57"/>
  <c r="D51" i="57"/>
  <c r="E51" i="57"/>
  <c r="F51" i="57"/>
  <c r="G51" i="57"/>
  <c r="H51" i="57"/>
  <c r="C52" i="57"/>
  <c r="D52" i="57"/>
  <c r="E52" i="57"/>
  <c r="F52" i="57"/>
  <c r="G52" i="57"/>
  <c r="H52" i="57"/>
  <c r="C53" i="57"/>
  <c r="D53" i="57"/>
  <c r="E53" i="57"/>
  <c r="F53" i="57"/>
  <c r="G53" i="57"/>
  <c r="H53" i="57"/>
  <c r="C54" i="57"/>
  <c r="D54" i="57"/>
  <c r="E54" i="57"/>
  <c r="C12" i="57"/>
  <c r="D12" i="57"/>
  <c r="E12" i="57"/>
  <c r="F12" i="57"/>
  <c r="G12" i="57"/>
  <c r="H12" i="57"/>
  <c r="C13" i="57"/>
  <c r="G13" i="57"/>
  <c r="C14" i="57"/>
  <c r="D14" i="57"/>
  <c r="E14" i="57"/>
  <c r="F14" i="57"/>
  <c r="G14" i="57"/>
  <c r="H14" i="57"/>
  <c r="C15" i="57"/>
  <c r="D15" i="57"/>
  <c r="E15" i="57"/>
  <c r="F15" i="57"/>
  <c r="G15" i="57"/>
  <c r="H15" i="57"/>
  <c r="C16" i="57"/>
  <c r="D16" i="57"/>
  <c r="E16" i="57"/>
  <c r="F16" i="57"/>
  <c r="G16" i="57"/>
  <c r="H16" i="57"/>
  <c r="C17" i="57"/>
  <c r="D17" i="57"/>
  <c r="E17" i="57"/>
  <c r="F17" i="57"/>
  <c r="G17" i="57"/>
  <c r="H17" i="57"/>
  <c r="C18" i="57"/>
  <c r="D18" i="57"/>
  <c r="E18" i="57"/>
  <c r="F18" i="57"/>
  <c r="G18" i="57"/>
  <c r="H18" i="57"/>
  <c r="C19" i="57"/>
  <c r="D19" i="57"/>
  <c r="E19" i="57"/>
  <c r="F19" i="57"/>
  <c r="G19" i="57"/>
  <c r="H19" i="57"/>
  <c r="C20" i="57"/>
  <c r="D20" i="57"/>
  <c r="E20" i="57"/>
  <c r="F20" i="57"/>
  <c r="H20" i="57"/>
  <c r="C21" i="57"/>
  <c r="D21" i="57"/>
  <c r="E21" i="57"/>
  <c r="F21" i="57"/>
  <c r="G21" i="57"/>
  <c r="H21" i="57"/>
  <c r="C22" i="57"/>
  <c r="D22" i="57"/>
  <c r="E22" i="57"/>
  <c r="F22" i="57"/>
  <c r="G22" i="57"/>
  <c r="H22" i="57"/>
  <c r="C23" i="57"/>
  <c r="D23" i="57"/>
  <c r="E23" i="57"/>
  <c r="F23" i="57"/>
  <c r="G23" i="57"/>
  <c r="H23" i="57"/>
  <c r="C24" i="57"/>
  <c r="D24" i="57"/>
  <c r="E24" i="57"/>
  <c r="F24" i="57"/>
  <c r="G24" i="57"/>
  <c r="H24" i="57"/>
  <c r="C25" i="57"/>
  <c r="D25" i="57"/>
  <c r="E25" i="57"/>
  <c r="F25" i="57"/>
  <c r="G25" i="57"/>
  <c r="H25" i="57"/>
  <c r="C26" i="57"/>
  <c r="D26" i="57"/>
  <c r="E26" i="57"/>
  <c r="F26" i="57"/>
  <c r="G26" i="57"/>
  <c r="H26" i="57"/>
  <c r="C27" i="57"/>
  <c r="D27" i="57"/>
  <c r="E27" i="57"/>
  <c r="F27" i="57"/>
  <c r="G27" i="57"/>
  <c r="H27" i="57"/>
  <c r="C28" i="57"/>
  <c r="D28" i="57"/>
  <c r="E28" i="57"/>
  <c r="F28" i="57"/>
  <c r="G28" i="57"/>
  <c r="H28" i="57"/>
  <c r="C29" i="57"/>
  <c r="D29" i="57"/>
  <c r="E29" i="57"/>
  <c r="F29" i="57"/>
  <c r="G29" i="57"/>
  <c r="H29" i="57"/>
  <c r="C30" i="57"/>
  <c r="D30" i="57"/>
  <c r="E30" i="57"/>
  <c r="F30" i="57"/>
  <c r="G30" i="57"/>
  <c r="H30" i="57"/>
  <c r="C31" i="57"/>
  <c r="D31" i="57"/>
  <c r="E31" i="57"/>
  <c r="F31" i="57"/>
  <c r="G31" i="57"/>
  <c r="H31" i="57"/>
  <c r="C32" i="57"/>
  <c r="D32" i="57"/>
  <c r="E32" i="57"/>
  <c r="F32" i="57"/>
  <c r="G32" i="57"/>
  <c r="H32" i="57"/>
  <c r="C33" i="57"/>
  <c r="D33" i="57"/>
  <c r="E33" i="57"/>
  <c r="F33" i="57"/>
  <c r="G33" i="57"/>
  <c r="H33" i="57"/>
  <c r="C34" i="57"/>
  <c r="D34" i="57"/>
  <c r="E34" i="57"/>
  <c r="F34" i="57"/>
  <c r="G34" i="57"/>
  <c r="H34" i="57"/>
  <c r="C44" i="76"/>
  <c r="D44" i="76"/>
  <c r="E44" i="76"/>
  <c r="F44" i="76"/>
  <c r="G44" i="76"/>
  <c r="I44" i="76"/>
  <c r="J44" i="76"/>
  <c r="K44" i="76"/>
  <c r="L44" i="76"/>
  <c r="C45" i="76"/>
  <c r="D45" i="76"/>
  <c r="E45" i="76"/>
  <c r="F45" i="76"/>
  <c r="G45" i="76"/>
  <c r="I45" i="76"/>
  <c r="J45" i="76"/>
  <c r="K45" i="76"/>
  <c r="L45" i="76"/>
  <c r="C46" i="76"/>
  <c r="D46" i="76"/>
  <c r="E46" i="76"/>
  <c r="F46" i="76"/>
  <c r="G46" i="76"/>
  <c r="H46" i="76"/>
  <c r="I46" i="76"/>
  <c r="J46" i="76"/>
  <c r="K46" i="76"/>
  <c r="L46" i="76"/>
  <c r="C47" i="76"/>
  <c r="D47" i="76"/>
  <c r="E47" i="76"/>
  <c r="F47" i="76"/>
  <c r="G47" i="76"/>
  <c r="H47" i="76"/>
  <c r="I47" i="76"/>
  <c r="J47" i="76"/>
  <c r="K47" i="76"/>
  <c r="L47" i="76"/>
  <c r="C48" i="76"/>
  <c r="D48" i="76"/>
  <c r="E48" i="76"/>
  <c r="F48" i="76"/>
  <c r="G48" i="76"/>
  <c r="H48" i="76"/>
  <c r="I48" i="76"/>
  <c r="J48" i="76"/>
  <c r="K48" i="76"/>
  <c r="L48" i="76"/>
  <c r="C49" i="76"/>
  <c r="D49" i="76"/>
  <c r="E49" i="76"/>
  <c r="F49" i="76"/>
  <c r="G49" i="76"/>
  <c r="I49" i="76"/>
  <c r="J49" i="76"/>
  <c r="K49" i="76"/>
  <c r="L49" i="76"/>
  <c r="C50" i="76"/>
  <c r="D50" i="76"/>
  <c r="E50" i="76"/>
  <c r="F50" i="76"/>
  <c r="G50" i="76"/>
  <c r="H50" i="76"/>
  <c r="I50" i="76"/>
  <c r="J50" i="76"/>
  <c r="K50" i="76"/>
  <c r="L50" i="76"/>
  <c r="C51" i="76"/>
  <c r="D51" i="76"/>
  <c r="E51" i="76"/>
  <c r="F51" i="76"/>
  <c r="G51" i="76"/>
  <c r="H51" i="76"/>
  <c r="I51" i="76"/>
  <c r="J51" i="76"/>
  <c r="K51" i="76"/>
  <c r="L51" i="76"/>
  <c r="C52" i="76"/>
  <c r="D52" i="76"/>
  <c r="E52" i="76"/>
  <c r="F52" i="76"/>
  <c r="G52" i="76"/>
  <c r="H52" i="76"/>
  <c r="I52" i="76"/>
  <c r="J52" i="76"/>
  <c r="K52" i="76"/>
  <c r="L52" i="76"/>
  <c r="C53" i="76"/>
  <c r="D53" i="76"/>
  <c r="E53" i="76"/>
  <c r="F53" i="76"/>
  <c r="G53" i="76"/>
  <c r="H53" i="76"/>
  <c r="I53" i="76"/>
  <c r="J53" i="76"/>
  <c r="K53" i="76"/>
  <c r="L53" i="76"/>
  <c r="E54" i="76"/>
  <c r="F54" i="76"/>
  <c r="C12" i="76"/>
  <c r="D12" i="76"/>
  <c r="E12" i="76"/>
  <c r="F12" i="76"/>
  <c r="G12" i="76"/>
  <c r="H12" i="76"/>
  <c r="I12" i="76"/>
  <c r="J12" i="76"/>
  <c r="K12" i="76"/>
  <c r="L12" i="76"/>
  <c r="D13" i="76"/>
  <c r="E13" i="76"/>
  <c r="F13" i="76"/>
  <c r="I13" i="76"/>
  <c r="J13" i="76"/>
  <c r="K13" i="76"/>
  <c r="L13" i="76"/>
  <c r="C14" i="76"/>
  <c r="D14" i="76"/>
  <c r="E14" i="76"/>
  <c r="F14" i="76"/>
  <c r="G14" i="76"/>
  <c r="H14" i="76"/>
  <c r="I14" i="76"/>
  <c r="J14" i="76"/>
  <c r="K14" i="76"/>
  <c r="L14" i="76"/>
  <c r="C15" i="76"/>
  <c r="D15" i="76"/>
  <c r="E15" i="76"/>
  <c r="F15" i="76"/>
  <c r="G15" i="76"/>
  <c r="H15" i="76"/>
  <c r="I15" i="76"/>
  <c r="J15" i="76"/>
  <c r="K15" i="76"/>
  <c r="L15" i="76"/>
  <c r="C16" i="76"/>
  <c r="D16" i="76"/>
  <c r="E16" i="76"/>
  <c r="F16" i="76"/>
  <c r="G16" i="76"/>
  <c r="H16" i="76"/>
  <c r="I16" i="76"/>
  <c r="J16" i="76"/>
  <c r="K16" i="76"/>
  <c r="L16" i="76"/>
  <c r="C17" i="76"/>
  <c r="D17" i="76"/>
  <c r="E17" i="76"/>
  <c r="F17" i="76"/>
  <c r="G17" i="76"/>
  <c r="H17" i="76"/>
  <c r="I17" i="76"/>
  <c r="J17" i="76"/>
  <c r="K17" i="76"/>
  <c r="L17" i="76"/>
  <c r="C18" i="76"/>
  <c r="D18" i="76"/>
  <c r="E18" i="76"/>
  <c r="F18" i="76"/>
  <c r="G18" i="76"/>
  <c r="H18" i="76"/>
  <c r="I18" i="76"/>
  <c r="J18" i="76"/>
  <c r="K18" i="76"/>
  <c r="L18" i="76"/>
  <c r="C19" i="76"/>
  <c r="D19" i="76"/>
  <c r="E19" i="76"/>
  <c r="F19" i="76"/>
  <c r="G19" i="76"/>
  <c r="I19" i="76"/>
  <c r="J19" i="76"/>
  <c r="K19" i="76"/>
  <c r="L19" i="76"/>
  <c r="C20" i="76"/>
  <c r="D20" i="76"/>
  <c r="E20" i="76"/>
  <c r="F20" i="76"/>
  <c r="G20" i="76"/>
  <c r="I20" i="76"/>
  <c r="J20" i="76"/>
  <c r="K20" i="76"/>
  <c r="C21" i="76"/>
  <c r="D21" i="76"/>
  <c r="E21" i="76"/>
  <c r="F21" i="76"/>
  <c r="G21" i="76"/>
  <c r="H21" i="76"/>
  <c r="I21" i="76"/>
  <c r="J21" i="76"/>
  <c r="K21" i="76"/>
  <c r="L21" i="76"/>
  <c r="C22" i="76"/>
  <c r="D22" i="76"/>
  <c r="E22" i="76"/>
  <c r="F22" i="76"/>
  <c r="G22" i="76"/>
  <c r="H22" i="76"/>
  <c r="I22" i="76"/>
  <c r="J22" i="76"/>
  <c r="K22" i="76"/>
  <c r="L22" i="76"/>
  <c r="C23" i="76"/>
  <c r="D23" i="76"/>
  <c r="E23" i="76"/>
  <c r="F23" i="76"/>
  <c r="G23" i="76"/>
  <c r="H23" i="76"/>
  <c r="I23" i="76"/>
  <c r="J23" i="76"/>
  <c r="K23" i="76"/>
  <c r="L23" i="76"/>
  <c r="C24" i="76"/>
  <c r="D24" i="76"/>
  <c r="E24" i="76"/>
  <c r="F24" i="76"/>
  <c r="G24" i="76"/>
  <c r="I24" i="76"/>
  <c r="J24" i="76"/>
  <c r="K24" i="76"/>
  <c r="L24" i="76"/>
  <c r="C25" i="76"/>
  <c r="D25" i="76"/>
  <c r="E25" i="76"/>
  <c r="F25" i="76"/>
  <c r="G25" i="76"/>
  <c r="I25" i="76"/>
  <c r="J25" i="76"/>
  <c r="K25" i="76"/>
  <c r="L25" i="76"/>
  <c r="C26" i="76"/>
  <c r="D26" i="76"/>
  <c r="E26" i="76"/>
  <c r="F26" i="76"/>
  <c r="G26" i="76"/>
  <c r="H26" i="76"/>
  <c r="I26" i="76"/>
  <c r="J26" i="76"/>
  <c r="K26" i="76"/>
  <c r="L26" i="76"/>
  <c r="C27" i="76"/>
  <c r="D27" i="76"/>
  <c r="E27" i="76"/>
  <c r="F27" i="76"/>
  <c r="G27" i="76"/>
  <c r="I27" i="76"/>
  <c r="J27" i="76"/>
  <c r="K27" i="76"/>
  <c r="L27" i="76"/>
  <c r="C28" i="76"/>
  <c r="D28" i="76"/>
  <c r="E28" i="76"/>
  <c r="F28" i="76"/>
  <c r="G28" i="76"/>
  <c r="H28" i="76"/>
  <c r="I28" i="76"/>
  <c r="J28" i="76"/>
  <c r="K28" i="76"/>
  <c r="L28" i="76"/>
  <c r="C29" i="76"/>
  <c r="D29" i="76"/>
  <c r="E29" i="76"/>
  <c r="F29" i="76"/>
  <c r="G29" i="76"/>
  <c r="H29" i="76"/>
  <c r="I29" i="76"/>
  <c r="J29" i="76"/>
  <c r="K29" i="76"/>
  <c r="L29" i="76"/>
  <c r="C30" i="76"/>
  <c r="D30" i="76"/>
  <c r="E30" i="76"/>
  <c r="F30" i="76"/>
  <c r="G30" i="76"/>
  <c r="H30" i="76"/>
  <c r="I30" i="76"/>
  <c r="J30" i="76"/>
  <c r="K30" i="76"/>
  <c r="L30" i="76"/>
  <c r="C31" i="76"/>
  <c r="D31" i="76"/>
  <c r="E31" i="76"/>
  <c r="F31" i="76"/>
  <c r="G31" i="76"/>
  <c r="I31" i="76"/>
  <c r="J31" i="76"/>
  <c r="K31" i="76"/>
  <c r="L31" i="76"/>
  <c r="C32" i="76"/>
  <c r="D32" i="76"/>
  <c r="E32" i="76"/>
  <c r="F32" i="76"/>
  <c r="G32" i="76"/>
  <c r="H32" i="76"/>
  <c r="I32" i="76"/>
  <c r="J32" i="76"/>
  <c r="K32" i="76"/>
  <c r="L32" i="76"/>
  <c r="C33" i="76"/>
  <c r="D33" i="76"/>
  <c r="E33" i="76"/>
  <c r="F33" i="76"/>
  <c r="G33" i="76"/>
  <c r="I33" i="76"/>
  <c r="J33" i="76"/>
  <c r="K33" i="76"/>
  <c r="L33" i="76"/>
  <c r="C34" i="76"/>
  <c r="D34" i="76"/>
  <c r="E34" i="76"/>
  <c r="F34" i="76"/>
  <c r="G34" i="76"/>
  <c r="I34" i="76"/>
  <c r="J34" i="76"/>
  <c r="K34" i="76"/>
  <c r="C44" i="71"/>
  <c r="D54" i="71"/>
  <c r="E54" i="71"/>
  <c r="I54" i="71"/>
  <c r="J54" i="71"/>
  <c r="C12" i="71"/>
  <c r="D12" i="71"/>
  <c r="E12" i="71"/>
  <c r="F12" i="71"/>
  <c r="G12" i="71"/>
  <c r="H12" i="71"/>
  <c r="I12" i="71"/>
  <c r="J12" i="71"/>
  <c r="K12" i="71"/>
  <c r="D13" i="71"/>
  <c r="E13" i="71"/>
  <c r="H13" i="71"/>
  <c r="I13" i="71"/>
  <c r="J13" i="71"/>
  <c r="C14" i="71"/>
  <c r="D14" i="71"/>
  <c r="E14" i="71"/>
  <c r="F14" i="71"/>
  <c r="G14" i="71"/>
  <c r="H14" i="71"/>
  <c r="I14" i="71"/>
  <c r="J14" i="71"/>
  <c r="K14" i="71"/>
  <c r="C15" i="71"/>
  <c r="D15" i="71"/>
  <c r="E15" i="71"/>
  <c r="F15" i="71"/>
  <c r="G15" i="71"/>
  <c r="H15" i="71"/>
  <c r="I15" i="71"/>
  <c r="J15" i="71"/>
  <c r="C16" i="71"/>
  <c r="D16" i="71"/>
  <c r="E16" i="71"/>
  <c r="F16" i="71"/>
  <c r="G16" i="71"/>
  <c r="H16" i="71"/>
  <c r="I16" i="71"/>
  <c r="J16" i="71"/>
  <c r="K16" i="71"/>
  <c r="C17" i="71"/>
  <c r="D17" i="71"/>
  <c r="E17" i="71"/>
  <c r="F17" i="71"/>
  <c r="G17" i="71"/>
  <c r="H17" i="71"/>
  <c r="I17" i="71"/>
  <c r="J17" i="71"/>
  <c r="K17" i="71"/>
  <c r="C18" i="71"/>
  <c r="D18" i="71"/>
  <c r="E18" i="71"/>
  <c r="F18" i="71"/>
  <c r="G18" i="71"/>
  <c r="H18" i="71"/>
  <c r="I18" i="71"/>
  <c r="J18" i="71"/>
  <c r="K18" i="71"/>
  <c r="C19" i="71"/>
  <c r="D19" i="71"/>
  <c r="E19" i="71"/>
  <c r="F19" i="71"/>
  <c r="G19" i="71"/>
  <c r="H19" i="71"/>
  <c r="I19" i="71"/>
  <c r="J19" i="71"/>
  <c r="K19" i="71"/>
  <c r="D20" i="71"/>
  <c r="E20" i="71"/>
  <c r="H20" i="71"/>
  <c r="I20" i="71"/>
  <c r="J20" i="71"/>
  <c r="K20" i="71"/>
  <c r="C21" i="71"/>
  <c r="D21" i="71"/>
  <c r="E21" i="71"/>
  <c r="F21" i="71"/>
  <c r="G21" i="71"/>
  <c r="H21" i="71"/>
  <c r="I21" i="71"/>
  <c r="J21" i="71"/>
  <c r="K21" i="71"/>
  <c r="C22" i="71"/>
  <c r="D22" i="71"/>
  <c r="E22" i="71"/>
  <c r="F22" i="71"/>
  <c r="G22" i="71"/>
  <c r="H22" i="71"/>
  <c r="I22" i="71"/>
  <c r="J22" i="71"/>
  <c r="K22" i="71"/>
  <c r="C23" i="71"/>
  <c r="D23" i="71"/>
  <c r="E23" i="71"/>
  <c r="F23" i="71"/>
  <c r="G23" i="71"/>
  <c r="H23" i="71"/>
  <c r="I23" i="71"/>
  <c r="J23" i="71"/>
  <c r="K23" i="71"/>
  <c r="C24" i="71"/>
  <c r="D24" i="71"/>
  <c r="E24" i="71"/>
  <c r="F24" i="71"/>
  <c r="G24" i="71"/>
  <c r="H24" i="71"/>
  <c r="I24" i="71"/>
  <c r="J24" i="71"/>
  <c r="K24" i="71"/>
  <c r="C25" i="71"/>
  <c r="D25" i="71"/>
  <c r="E25" i="71"/>
  <c r="F25" i="71"/>
  <c r="G25" i="71"/>
  <c r="H25" i="71"/>
  <c r="I25" i="71"/>
  <c r="J25" i="71"/>
  <c r="K25" i="71"/>
  <c r="C26" i="71"/>
  <c r="D26" i="71"/>
  <c r="E26" i="71"/>
  <c r="F26" i="71"/>
  <c r="G26" i="71"/>
  <c r="H26" i="71"/>
  <c r="I26" i="71"/>
  <c r="J26" i="71"/>
  <c r="K26" i="71"/>
  <c r="C27" i="71"/>
  <c r="D27" i="71"/>
  <c r="E27" i="71"/>
  <c r="F27" i="71"/>
  <c r="G27" i="71"/>
  <c r="H27" i="71"/>
  <c r="I27" i="71"/>
  <c r="J27" i="71"/>
  <c r="K27" i="71"/>
  <c r="C28" i="71"/>
  <c r="D28" i="71"/>
  <c r="E28" i="71"/>
  <c r="F28" i="71"/>
  <c r="G28" i="71"/>
  <c r="H28" i="71"/>
  <c r="I28" i="71"/>
  <c r="J28" i="71"/>
  <c r="K28" i="71"/>
  <c r="C29" i="71"/>
  <c r="D29" i="71"/>
  <c r="E29" i="71"/>
  <c r="F29" i="71"/>
  <c r="G29" i="71"/>
  <c r="H29" i="71"/>
  <c r="I29" i="71"/>
  <c r="J29" i="71"/>
  <c r="K29" i="71"/>
  <c r="C30" i="71"/>
  <c r="D30" i="71"/>
  <c r="E30" i="71"/>
  <c r="F30" i="71"/>
  <c r="G30" i="71"/>
  <c r="H30" i="71"/>
  <c r="I30" i="71"/>
  <c r="J30" i="71"/>
  <c r="K30" i="71"/>
  <c r="C31" i="71"/>
  <c r="D31" i="71"/>
  <c r="E31" i="71"/>
  <c r="F31" i="71"/>
  <c r="G31" i="71"/>
  <c r="H31" i="71"/>
  <c r="I31" i="71"/>
  <c r="J31" i="71"/>
  <c r="C32" i="71"/>
  <c r="D32" i="71"/>
  <c r="E32" i="71"/>
  <c r="F32" i="71"/>
  <c r="G32" i="71"/>
  <c r="H32" i="71"/>
  <c r="I32" i="71"/>
  <c r="J32" i="71"/>
  <c r="K32" i="71"/>
  <c r="C33" i="71"/>
  <c r="D33" i="71"/>
  <c r="E33" i="71"/>
  <c r="F33" i="71"/>
  <c r="G33" i="71"/>
  <c r="H33" i="71"/>
  <c r="I33" i="71"/>
  <c r="J33" i="71"/>
  <c r="K33" i="71"/>
  <c r="C34" i="71"/>
  <c r="D34" i="71"/>
  <c r="E34" i="71"/>
  <c r="F34" i="71"/>
  <c r="G34" i="71"/>
  <c r="H34" i="71"/>
  <c r="I34" i="71"/>
  <c r="J34" i="71"/>
  <c r="K34" i="71"/>
  <c r="D44" i="74"/>
  <c r="E44" i="74"/>
  <c r="F44" i="74"/>
  <c r="G44" i="74"/>
  <c r="D45" i="74"/>
  <c r="E45" i="74"/>
  <c r="F45" i="74"/>
  <c r="G45" i="74"/>
  <c r="D46" i="74"/>
  <c r="E46" i="74"/>
  <c r="F46" i="74"/>
  <c r="G46" i="74"/>
  <c r="C47" i="74"/>
  <c r="D47" i="74"/>
  <c r="E47" i="74"/>
  <c r="F47" i="74"/>
  <c r="G47" i="74"/>
  <c r="C48" i="74"/>
  <c r="D48" i="74"/>
  <c r="E48" i="74"/>
  <c r="F48" i="74"/>
  <c r="G48" i="74"/>
  <c r="D49" i="74"/>
  <c r="E49" i="74"/>
  <c r="F49" i="74"/>
  <c r="G49" i="74"/>
  <c r="C50" i="74"/>
  <c r="D50" i="74"/>
  <c r="E50" i="74"/>
  <c r="F50" i="74"/>
  <c r="G50" i="74"/>
  <c r="C51" i="74"/>
  <c r="D51" i="74"/>
  <c r="E51" i="74"/>
  <c r="F51" i="74"/>
  <c r="G51" i="74"/>
  <c r="C52" i="74"/>
  <c r="D52" i="74"/>
  <c r="E52" i="74"/>
  <c r="F52" i="74"/>
  <c r="G52" i="74"/>
  <c r="C53" i="74"/>
  <c r="D53" i="74"/>
  <c r="E53" i="74"/>
  <c r="F53" i="74"/>
  <c r="G53" i="74"/>
  <c r="D54" i="74"/>
  <c r="E54" i="74"/>
  <c r="F54" i="74"/>
  <c r="G54" i="74"/>
  <c r="D35" i="74"/>
  <c r="E35" i="74"/>
  <c r="F35" i="74"/>
  <c r="G35" i="74"/>
  <c r="D36" i="74"/>
  <c r="E36" i="74"/>
  <c r="F36" i="74"/>
  <c r="G36" i="74"/>
  <c r="C12" i="74"/>
  <c r="D12" i="74"/>
  <c r="E12" i="74"/>
  <c r="F12" i="74"/>
  <c r="G12" i="74"/>
  <c r="D13" i="74"/>
  <c r="E13" i="74"/>
  <c r="F13" i="74"/>
  <c r="C14" i="74"/>
  <c r="D14" i="74"/>
  <c r="E14" i="74"/>
  <c r="F14" i="74"/>
  <c r="G14" i="74"/>
  <c r="C15" i="74"/>
  <c r="D15" i="74"/>
  <c r="E15" i="74"/>
  <c r="F15" i="74"/>
  <c r="G15" i="74"/>
  <c r="C16" i="74"/>
  <c r="D16" i="74"/>
  <c r="E16" i="74"/>
  <c r="F16" i="74"/>
  <c r="G16" i="74"/>
  <c r="C17" i="74"/>
  <c r="D17" i="74"/>
  <c r="E17" i="74"/>
  <c r="F17" i="74"/>
  <c r="G17" i="74"/>
  <c r="D18" i="74"/>
  <c r="E18" i="74"/>
  <c r="F18" i="74"/>
  <c r="G18" i="74"/>
  <c r="C19" i="74"/>
  <c r="D19" i="74"/>
  <c r="E19" i="74"/>
  <c r="F19" i="74"/>
  <c r="G19" i="74"/>
  <c r="D20" i="74"/>
  <c r="E20" i="74"/>
  <c r="F20" i="74"/>
  <c r="G20" i="74"/>
  <c r="D21" i="74"/>
  <c r="E21" i="74"/>
  <c r="F21" i="74"/>
  <c r="G21" i="74"/>
  <c r="D22" i="74"/>
  <c r="E22" i="74"/>
  <c r="F22" i="74"/>
  <c r="G22" i="74"/>
  <c r="C23" i="74"/>
  <c r="D23" i="74"/>
  <c r="E23" i="74"/>
  <c r="F23" i="74"/>
  <c r="G23" i="74"/>
  <c r="D24" i="74"/>
  <c r="E24" i="74"/>
  <c r="F24" i="74"/>
  <c r="G24" i="74"/>
  <c r="D25" i="74"/>
  <c r="E25" i="74"/>
  <c r="F25" i="74"/>
  <c r="G25" i="74"/>
  <c r="C26" i="74"/>
  <c r="D26" i="74"/>
  <c r="E26" i="74"/>
  <c r="F26" i="74"/>
  <c r="G26" i="74"/>
  <c r="C27" i="74"/>
  <c r="D27" i="74"/>
  <c r="E27" i="74"/>
  <c r="F27" i="74"/>
  <c r="G27" i="74"/>
  <c r="D28" i="74"/>
  <c r="E28" i="74"/>
  <c r="F28" i="74"/>
  <c r="G28" i="74"/>
  <c r="C29" i="74"/>
  <c r="D29" i="74"/>
  <c r="E29" i="74"/>
  <c r="F29" i="74"/>
  <c r="G29" i="74"/>
  <c r="C30" i="74"/>
  <c r="D30" i="74"/>
  <c r="E30" i="74"/>
  <c r="F30" i="74"/>
  <c r="G30" i="74"/>
  <c r="D31" i="74"/>
  <c r="E31" i="74"/>
  <c r="F31" i="74"/>
  <c r="G31" i="74"/>
  <c r="C32" i="74"/>
  <c r="D32" i="74"/>
  <c r="E32" i="74"/>
  <c r="F32" i="74"/>
  <c r="G32" i="74"/>
  <c r="C33" i="74"/>
  <c r="D33" i="74"/>
  <c r="E33" i="74"/>
  <c r="F33" i="74"/>
  <c r="G33" i="74"/>
  <c r="C34" i="74"/>
  <c r="D34" i="74"/>
  <c r="E34" i="74"/>
  <c r="F34" i="74"/>
  <c r="G34" i="74"/>
  <c r="D8" i="74"/>
  <c r="C38" i="72"/>
  <c r="D54" i="90"/>
  <c r="F54" i="90"/>
  <c r="C54" i="46"/>
  <c r="I54" i="46"/>
  <c r="J54" i="46"/>
  <c r="C12" i="46"/>
  <c r="D12" i="46"/>
  <c r="E12" i="46"/>
  <c r="F12" i="46"/>
  <c r="G12" i="46"/>
  <c r="H12" i="46"/>
  <c r="I12" i="46"/>
  <c r="J12" i="46"/>
  <c r="K12" i="46"/>
  <c r="L12" i="46"/>
  <c r="C13" i="46"/>
  <c r="I13" i="46"/>
  <c r="C14" i="46"/>
  <c r="D14" i="46"/>
  <c r="E14" i="46"/>
  <c r="F14" i="46"/>
  <c r="G14" i="46"/>
  <c r="H14" i="46"/>
  <c r="I14" i="46"/>
  <c r="J14" i="46"/>
  <c r="K14" i="46"/>
  <c r="L14" i="46"/>
  <c r="C15" i="46"/>
  <c r="D15" i="46"/>
  <c r="E15" i="46"/>
  <c r="F15" i="46"/>
  <c r="G15" i="46"/>
  <c r="H15" i="46"/>
  <c r="I15" i="46"/>
  <c r="J15" i="46"/>
  <c r="K15" i="46"/>
  <c r="L15" i="46"/>
  <c r="C16" i="46"/>
  <c r="D16" i="46"/>
  <c r="E16" i="46"/>
  <c r="F16" i="46"/>
  <c r="G16" i="46"/>
  <c r="H16" i="46"/>
  <c r="I16" i="46"/>
  <c r="J16" i="46"/>
  <c r="K16" i="46"/>
  <c r="C17" i="46"/>
  <c r="D17" i="46"/>
  <c r="E17" i="46"/>
  <c r="F17" i="46"/>
  <c r="G17" i="46"/>
  <c r="H17" i="46"/>
  <c r="I17" i="46"/>
  <c r="J17" i="46"/>
  <c r="K17" i="46"/>
  <c r="L17" i="46"/>
  <c r="C18" i="46"/>
  <c r="E18" i="46"/>
  <c r="F18" i="46"/>
  <c r="G18" i="46"/>
  <c r="H18" i="46"/>
  <c r="I18" i="46"/>
  <c r="J18" i="46"/>
  <c r="K18" i="46"/>
  <c r="L18" i="46"/>
  <c r="C19" i="46"/>
  <c r="D19" i="46"/>
  <c r="F19" i="46"/>
  <c r="G19" i="46"/>
  <c r="H19" i="46"/>
  <c r="I19" i="46"/>
  <c r="J19" i="46"/>
  <c r="K19" i="46"/>
  <c r="L19" i="46"/>
  <c r="C20" i="46"/>
  <c r="H20" i="46"/>
  <c r="I20" i="46"/>
  <c r="J20" i="46"/>
  <c r="K20" i="46"/>
  <c r="C21" i="46"/>
  <c r="D21" i="46"/>
  <c r="E21" i="46"/>
  <c r="F21" i="46"/>
  <c r="G21" i="46"/>
  <c r="H21" i="46"/>
  <c r="I21" i="46"/>
  <c r="J21" i="46"/>
  <c r="K21" i="46"/>
  <c r="L21" i="46"/>
  <c r="C22" i="46"/>
  <c r="D22" i="46"/>
  <c r="E22" i="46"/>
  <c r="F22" i="46"/>
  <c r="G22" i="46"/>
  <c r="H22" i="46"/>
  <c r="I22" i="46"/>
  <c r="J22" i="46"/>
  <c r="K22" i="46"/>
  <c r="L22" i="46"/>
  <c r="C23" i="46"/>
  <c r="D23" i="46"/>
  <c r="E23" i="46"/>
  <c r="F23" i="46"/>
  <c r="G23" i="46"/>
  <c r="H23" i="46"/>
  <c r="I23" i="46"/>
  <c r="J23" i="46"/>
  <c r="K23" i="46"/>
  <c r="L23" i="46"/>
  <c r="C24" i="46"/>
  <c r="D24" i="46"/>
  <c r="E24" i="46"/>
  <c r="F24" i="46"/>
  <c r="G24" i="46"/>
  <c r="H24" i="46"/>
  <c r="I24" i="46"/>
  <c r="J24" i="46"/>
  <c r="K24" i="46"/>
  <c r="L24" i="46"/>
  <c r="C25" i="46"/>
  <c r="D25" i="46"/>
  <c r="E25" i="46"/>
  <c r="F25" i="46"/>
  <c r="G25" i="46"/>
  <c r="H25" i="46"/>
  <c r="I25" i="46"/>
  <c r="J25" i="46"/>
  <c r="K25" i="46"/>
  <c r="C26" i="46"/>
  <c r="D26" i="46"/>
  <c r="E26" i="46"/>
  <c r="F26" i="46"/>
  <c r="G26" i="46"/>
  <c r="H26" i="46"/>
  <c r="I26" i="46"/>
  <c r="J26" i="46"/>
  <c r="K26" i="46"/>
  <c r="L26" i="46"/>
  <c r="C27" i="46"/>
  <c r="F27" i="46"/>
  <c r="G27" i="46"/>
  <c r="H27" i="46"/>
  <c r="I27" i="46"/>
  <c r="J27" i="46"/>
  <c r="K27" i="46"/>
  <c r="L27" i="46"/>
  <c r="C28" i="46"/>
  <c r="D28" i="46"/>
  <c r="E28" i="46"/>
  <c r="F28" i="46"/>
  <c r="G28" i="46"/>
  <c r="H28" i="46"/>
  <c r="I28" i="46"/>
  <c r="J28" i="46"/>
  <c r="K28" i="46"/>
  <c r="L28" i="46"/>
  <c r="C29" i="46"/>
  <c r="D29" i="46"/>
  <c r="E29" i="46"/>
  <c r="F29" i="46"/>
  <c r="G29" i="46"/>
  <c r="H29" i="46"/>
  <c r="I29" i="46"/>
  <c r="J29" i="46"/>
  <c r="K29" i="46"/>
  <c r="L29" i="46"/>
  <c r="C30" i="46"/>
  <c r="D30" i="46"/>
  <c r="E30" i="46"/>
  <c r="F30" i="46"/>
  <c r="G30" i="46"/>
  <c r="H30" i="46"/>
  <c r="I30" i="46"/>
  <c r="J30" i="46"/>
  <c r="K30" i="46"/>
  <c r="L30" i="46"/>
  <c r="C31" i="46"/>
  <c r="D31" i="46"/>
  <c r="F31" i="46"/>
  <c r="G31" i="46"/>
  <c r="H31" i="46"/>
  <c r="I31" i="46"/>
  <c r="J31" i="46"/>
  <c r="K31" i="46"/>
  <c r="L31" i="46"/>
  <c r="C32" i="46"/>
  <c r="D32" i="46"/>
  <c r="E32" i="46"/>
  <c r="F32" i="46"/>
  <c r="G32" i="46"/>
  <c r="H32" i="46"/>
  <c r="I32" i="46"/>
  <c r="J32" i="46"/>
  <c r="K32" i="46"/>
  <c r="L32" i="46"/>
  <c r="C33" i="46"/>
  <c r="D33" i="46"/>
  <c r="E33" i="46"/>
  <c r="F33" i="46"/>
  <c r="G33" i="46"/>
  <c r="H33" i="46"/>
  <c r="I33" i="46"/>
  <c r="J33" i="46"/>
  <c r="K33" i="46"/>
  <c r="L33" i="46"/>
  <c r="C34" i="46"/>
  <c r="D34" i="46"/>
  <c r="E34" i="46"/>
  <c r="F34" i="46"/>
  <c r="G34" i="46"/>
  <c r="H34" i="46"/>
  <c r="I34" i="46"/>
  <c r="J34" i="46"/>
  <c r="K34" i="46"/>
  <c r="L34" i="46"/>
  <c r="C54" i="115"/>
  <c r="E54" i="115"/>
  <c r="C12" i="115"/>
  <c r="D12" i="115"/>
  <c r="E12" i="115"/>
  <c r="C13" i="115"/>
  <c r="C14" i="115"/>
  <c r="D14" i="115"/>
  <c r="E14" i="115"/>
  <c r="C15" i="115"/>
  <c r="D15" i="115"/>
  <c r="E15" i="115"/>
  <c r="C16" i="115"/>
  <c r="D16" i="115"/>
  <c r="E16" i="115"/>
  <c r="C17" i="115"/>
  <c r="D17" i="115"/>
  <c r="E17" i="115"/>
  <c r="C18" i="115"/>
  <c r="D18" i="115"/>
  <c r="E18" i="115"/>
  <c r="C19" i="115"/>
  <c r="D19" i="115"/>
  <c r="E19" i="115"/>
  <c r="C20" i="115"/>
  <c r="D20" i="115"/>
  <c r="C21" i="115"/>
  <c r="D21" i="115"/>
  <c r="E21" i="115"/>
  <c r="C22" i="115"/>
  <c r="D22" i="115"/>
  <c r="E22" i="115"/>
  <c r="C23" i="115"/>
  <c r="D23" i="115"/>
  <c r="E23" i="115"/>
  <c r="C24" i="115"/>
  <c r="D24" i="115"/>
  <c r="E24" i="115"/>
  <c r="C25" i="115"/>
  <c r="D25" i="115"/>
  <c r="E25" i="115"/>
  <c r="C26" i="115"/>
  <c r="D26" i="115"/>
  <c r="E26" i="115"/>
  <c r="C27" i="115"/>
  <c r="D27" i="115"/>
  <c r="E27" i="115"/>
  <c r="C28" i="115"/>
  <c r="D28" i="115"/>
  <c r="E28" i="115"/>
  <c r="C29" i="115"/>
  <c r="D29" i="115"/>
  <c r="E29" i="115"/>
  <c r="C30" i="115"/>
  <c r="D30" i="115"/>
  <c r="E30" i="115"/>
  <c r="C31" i="115"/>
  <c r="D31" i="115"/>
  <c r="E31" i="115"/>
  <c r="C32" i="115"/>
  <c r="D32" i="115"/>
  <c r="E32" i="115"/>
  <c r="C33" i="115"/>
  <c r="D33" i="115"/>
  <c r="E33" i="115"/>
  <c r="C34" i="115"/>
  <c r="D34" i="115"/>
  <c r="E34" i="115"/>
  <c r="C54" i="52"/>
  <c r="D54" i="52"/>
  <c r="E54" i="52"/>
  <c r="C12" i="52"/>
  <c r="D12" i="52"/>
  <c r="E12" i="52"/>
  <c r="C13" i="52"/>
  <c r="C14" i="52"/>
  <c r="D14" i="52"/>
  <c r="E14" i="52"/>
  <c r="C15" i="52"/>
  <c r="D15" i="52"/>
  <c r="E15" i="52"/>
  <c r="C16" i="52"/>
  <c r="D16" i="52"/>
  <c r="E16" i="52"/>
  <c r="C17" i="52"/>
  <c r="D17" i="52"/>
  <c r="E17" i="52"/>
  <c r="C18" i="52"/>
  <c r="D18" i="52"/>
  <c r="E18" i="52"/>
  <c r="C19" i="52"/>
  <c r="D19" i="52"/>
  <c r="E19" i="52"/>
  <c r="C20" i="52"/>
  <c r="C21" i="52"/>
  <c r="D21" i="52"/>
  <c r="E21" i="52"/>
  <c r="C22" i="52"/>
  <c r="D22" i="52"/>
  <c r="E22" i="52"/>
  <c r="C23" i="52"/>
  <c r="D23" i="52"/>
  <c r="E23" i="52"/>
  <c r="C24" i="52"/>
  <c r="D24" i="52"/>
  <c r="E24" i="52"/>
  <c r="C25" i="52"/>
  <c r="D25" i="52"/>
  <c r="E25" i="52"/>
  <c r="C26" i="52"/>
  <c r="D26" i="52"/>
  <c r="E26" i="52"/>
  <c r="C27" i="52"/>
  <c r="D27" i="52"/>
  <c r="E27" i="52"/>
  <c r="C28" i="52"/>
  <c r="D28" i="52"/>
  <c r="E28" i="52"/>
  <c r="C29" i="52"/>
  <c r="D29" i="52"/>
  <c r="E29" i="52"/>
  <c r="C30" i="52"/>
  <c r="D30" i="52"/>
  <c r="E30" i="52"/>
  <c r="C31" i="52"/>
  <c r="D31" i="52"/>
  <c r="E31" i="52"/>
  <c r="C32" i="52"/>
  <c r="D32" i="52"/>
  <c r="E32" i="52"/>
  <c r="C33" i="52"/>
  <c r="D33" i="52"/>
  <c r="E33" i="52"/>
  <c r="C34" i="52"/>
  <c r="D34" i="52"/>
  <c r="E34" i="52"/>
  <c r="C54" i="49"/>
  <c r="E54" i="49"/>
  <c r="C12" i="49"/>
  <c r="D12" i="49"/>
  <c r="E12" i="49"/>
  <c r="F12" i="49"/>
  <c r="C13" i="49"/>
  <c r="C14" i="49"/>
  <c r="D14" i="49"/>
  <c r="E14" i="49"/>
  <c r="F14" i="49"/>
  <c r="C15" i="49"/>
  <c r="D15" i="49"/>
  <c r="E15" i="49"/>
  <c r="F15" i="49"/>
  <c r="C16" i="49"/>
  <c r="D16" i="49"/>
  <c r="E16" i="49"/>
  <c r="F16" i="49"/>
  <c r="C17" i="49"/>
  <c r="D17" i="49"/>
  <c r="E17" i="49"/>
  <c r="F17" i="49"/>
  <c r="C18" i="49"/>
  <c r="D18" i="49"/>
  <c r="E18" i="49"/>
  <c r="F18" i="49"/>
  <c r="C19" i="49"/>
  <c r="D19" i="49"/>
  <c r="E19" i="49"/>
  <c r="F19" i="49"/>
  <c r="C20" i="49"/>
  <c r="E20" i="49"/>
  <c r="C21" i="49"/>
  <c r="D21" i="49"/>
  <c r="E21" i="49"/>
  <c r="F21" i="49"/>
  <c r="C22" i="49"/>
  <c r="D22" i="49"/>
  <c r="E22" i="49"/>
  <c r="F22" i="49"/>
  <c r="C23" i="49"/>
  <c r="D23" i="49"/>
  <c r="E23" i="49"/>
  <c r="F23" i="49"/>
  <c r="C24" i="49"/>
  <c r="D24" i="49"/>
  <c r="E24" i="49"/>
  <c r="F24" i="49"/>
  <c r="C25" i="49"/>
  <c r="D25" i="49"/>
  <c r="E25" i="49"/>
  <c r="F25" i="49"/>
  <c r="C26" i="49"/>
  <c r="D26" i="49"/>
  <c r="E26" i="49"/>
  <c r="F26" i="49"/>
  <c r="C27" i="49"/>
  <c r="D27" i="49"/>
  <c r="E27" i="49"/>
  <c r="F27" i="49"/>
  <c r="C28" i="49"/>
  <c r="D28" i="49"/>
  <c r="E28" i="49"/>
  <c r="F28" i="49"/>
  <c r="C29" i="49"/>
  <c r="D29" i="49"/>
  <c r="E29" i="49"/>
  <c r="F29" i="49"/>
  <c r="C30" i="49"/>
  <c r="D30" i="49"/>
  <c r="E30" i="49"/>
  <c r="F30" i="49"/>
  <c r="C31" i="49"/>
  <c r="D31" i="49"/>
  <c r="E31" i="49"/>
  <c r="F31" i="49"/>
  <c r="C32" i="49"/>
  <c r="D32" i="49"/>
  <c r="E32" i="49"/>
  <c r="F32" i="49"/>
  <c r="C33" i="49"/>
  <c r="D33" i="49"/>
  <c r="E33" i="49"/>
  <c r="F33" i="49"/>
  <c r="C34" i="49"/>
  <c r="D34" i="49"/>
  <c r="E34" i="49"/>
  <c r="F34" i="49"/>
  <c r="C46" i="92"/>
  <c r="D46" i="92"/>
  <c r="E46" i="92"/>
  <c r="F46" i="92"/>
  <c r="G46" i="92"/>
  <c r="C47" i="92"/>
  <c r="D47" i="92"/>
  <c r="E47" i="92"/>
  <c r="F47" i="92"/>
  <c r="G47" i="92"/>
  <c r="H47" i="92"/>
  <c r="C48" i="92"/>
  <c r="D48" i="92"/>
  <c r="E48" i="92"/>
  <c r="F48" i="92"/>
  <c r="G48" i="92"/>
  <c r="H48" i="92"/>
  <c r="C49" i="92"/>
  <c r="D49" i="92"/>
  <c r="E49" i="92"/>
  <c r="F49" i="92"/>
  <c r="G49" i="92"/>
  <c r="C50" i="92"/>
  <c r="D50" i="92"/>
  <c r="E50" i="92"/>
  <c r="F50" i="92"/>
  <c r="G50" i="92"/>
  <c r="H50" i="92"/>
  <c r="C51" i="92"/>
  <c r="D51" i="92"/>
  <c r="E51" i="92"/>
  <c r="F51" i="92"/>
  <c r="G51" i="92"/>
  <c r="H51" i="92"/>
  <c r="C52" i="92"/>
  <c r="D52" i="92"/>
  <c r="E52" i="92"/>
  <c r="F52" i="92"/>
  <c r="G52" i="92"/>
  <c r="H52" i="92"/>
  <c r="C53" i="92"/>
  <c r="D53" i="92"/>
  <c r="E53" i="92"/>
  <c r="F53" i="92"/>
  <c r="G53" i="92"/>
  <c r="H53" i="92"/>
  <c r="C54" i="92"/>
  <c r="D54" i="92"/>
  <c r="E54" i="92"/>
  <c r="C12" i="92"/>
  <c r="D12" i="92"/>
  <c r="E12" i="92"/>
  <c r="F12" i="92"/>
  <c r="G12" i="92"/>
  <c r="H12" i="92"/>
  <c r="C13" i="92"/>
  <c r="G13" i="92"/>
  <c r="C14" i="92"/>
  <c r="D14" i="92"/>
  <c r="E14" i="92"/>
  <c r="F14" i="92"/>
  <c r="G14" i="92"/>
  <c r="H14" i="92"/>
  <c r="C15" i="92"/>
  <c r="D15" i="92"/>
  <c r="E15" i="92"/>
  <c r="F15" i="92"/>
  <c r="G15" i="92"/>
  <c r="H15" i="92"/>
  <c r="C16" i="92"/>
  <c r="D16" i="92"/>
  <c r="E16" i="92"/>
  <c r="F16" i="92"/>
  <c r="G16" i="92"/>
  <c r="H16" i="92"/>
  <c r="C17" i="92"/>
  <c r="D17" i="92"/>
  <c r="E17" i="92"/>
  <c r="F17" i="92"/>
  <c r="G17" i="92"/>
  <c r="H17" i="92"/>
  <c r="C18" i="92"/>
  <c r="D18" i="92"/>
  <c r="E18" i="92"/>
  <c r="F18" i="92"/>
  <c r="G18" i="92"/>
  <c r="H18" i="92"/>
  <c r="C19" i="92"/>
  <c r="D19" i="92"/>
  <c r="E19" i="92"/>
  <c r="F19" i="92"/>
  <c r="G19" i="92"/>
  <c r="H19" i="92"/>
  <c r="C20" i="92"/>
  <c r="D20" i="92"/>
  <c r="E20" i="92"/>
  <c r="F20" i="92"/>
  <c r="H20" i="92"/>
  <c r="C21" i="92"/>
  <c r="D21" i="92"/>
  <c r="E21" i="92"/>
  <c r="F21" i="92"/>
  <c r="G21" i="92"/>
  <c r="H21" i="92"/>
  <c r="C22" i="92"/>
  <c r="D22" i="92"/>
  <c r="E22" i="92"/>
  <c r="F22" i="92"/>
  <c r="G22" i="92"/>
  <c r="H22" i="92"/>
  <c r="C23" i="92"/>
  <c r="D23" i="92"/>
  <c r="E23" i="92"/>
  <c r="F23" i="92"/>
  <c r="G23" i="92"/>
  <c r="H23" i="92"/>
  <c r="C24" i="92"/>
  <c r="D24" i="92"/>
  <c r="E24" i="92"/>
  <c r="F24" i="92"/>
  <c r="G24" i="92"/>
  <c r="H24" i="92"/>
  <c r="C25" i="92"/>
  <c r="D25" i="92"/>
  <c r="E25" i="92"/>
  <c r="F25" i="92"/>
  <c r="G25" i="92"/>
  <c r="H25" i="92"/>
  <c r="C26" i="92"/>
  <c r="D26" i="92"/>
  <c r="E26" i="92"/>
  <c r="F26" i="92"/>
  <c r="G26" i="92"/>
  <c r="H26" i="92"/>
  <c r="C27" i="92"/>
  <c r="D27" i="92"/>
  <c r="E27" i="92"/>
  <c r="F27" i="92"/>
  <c r="G27" i="92"/>
  <c r="H27" i="92"/>
  <c r="C28" i="92"/>
  <c r="D28" i="92"/>
  <c r="E28" i="92"/>
  <c r="F28" i="92"/>
  <c r="G28" i="92"/>
  <c r="H28" i="92"/>
  <c r="C29" i="92"/>
  <c r="D29" i="92"/>
  <c r="E29" i="92"/>
  <c r="F29" i="92"/>
  <c r="G29" i="92"/>
  <c r="H29" i="92"/>
  <c r="C30" i="92"/>
  <c r="D30" i="92"/>
  <c r="E30" i="92"/>
  <c r="F30" i="92"/>
  <c r="G30" i="92"/>
  <c r="H30" i="92"/>
  <c r="C31" i="92"/>
  <c r="D31" i="92"/>
  <c r="E31" i="92"/>
  <c r="F31" i="92"/>
  <c r="G31" i="92"/>
  <c r="H31" i="92"/>
  <c r="C32" i="92"/>
  <c r="D32" i="92"/>
  <c r="E32" i="92"/>
  <c r="F32" i="92"/>
  <c r="G32" i="92"/>
  <c r="H32" i="92"/>
  <c r="C33" i="92"/>
  <c r="D33" i="92"/>
  <c r="E33" i="92"/>
  <c r="F33" i="92"/>
  <c r="G33" i="92"/>
  <c r="H33" i="92"/>
  <c r="C46" i="117"/>
  <c r="D46" i="117"/>
  <c r="E46" i="117"/>
  <c r="F46" i="117"/>
  <c r="G46" i="117"/>
  <c r="C47" i="117"/>
  <c r="D47" i="117"/>
  <c r="E47" i="117"/>
  <c r="F47" i="117"/>
  <c r="G47" i="117"/>
  <c r="H47" i="117"/>
  <c r="C48" i="117"/>
  <c r="D48" i="117"/>
  <c r="E48" i="117"/>
  <c r="F48" i="117"/>
  <c r="G48" i="117"/>
  <c r="H48" i="117"/>
  <c r="C49" i="117"/>
  <c r="D49" i="117"/>
  <c r="E49" i="117"/>
  <c r="F49" i="117"/>
  <c r="G49" i="117"/>
  <c r="C50" i="117"/>
  <c r="D50" i="117"/>
  <c r="E50" i="117"/>
  <c r="F50" i="117"/>
  <c r="G50" i="117"/>
  <c r="H50" i="117"/>
  <c r="C51" i="117"/>
  <c r="D51" i="117"/>
  <c r="E51" i="117"/>
  <c r="F51" i="117"/>
  <c r="G51" i="117"/>
  <c r="H51" i="117"/>
  <c r="C52" i="117"/>
  <c r="D52" i="117"/>
  <c r="E52" i="117"/>
  <c r="F52" i="117"/>
  <c r="G52" i="117"/>
  <c r="H52" i="117"/>
  <c r="C53" i="117"/>
  <c r="D53" i="117"/>
  <c r="E53" i="117"/>
  <c r="F53" i="117"/>
  <c r="G53" i="117"/>
  <c r="H53" i="117"/>
  <c r="C54" i="117"/>
  <c r="D54" i="117"/>
  <c r="E54" i="117"/>
  <c r="C12" i="117"/>
  <c r="D12" i="117"/>
  <c r="E12" i="117"/>
  <c r="F12" i="117"/>
  <c r="G12" i="117"/>
  <c r="H12" i="117"/>
  <c r="C13" i="117"/>
  <c r="G13" i="117"/>
  <c r="C14" i="117"/>
  <c r="D14" i="117"/>
  <c r="E14" i="117"/>
  <c r="F14" i="117"/>
  <c r="G14" i="117"/>
  <c r="H14" i="117"/>
  <c r="C15" i="117"/>
  <c r="D15" i="117"/>
  <c r="E15" i="117"/>
  <c r="F15" i="117"/>
  <c r="G15" i="117"/>
  <c r="H15" i="117"/>
  <c r="C16" i="117"/>
  <c r="D16" i="117"/>
  <c r="E16" i="117"/>
  <c r="F16" i="117"/>
  <c r="G16" i="117"/>
  <c r="H16" i="117"/>
  <c r="C17" i="117"/>
  <c r="D17" i="117"/>
  <c r="E17" i="117"/>
  <c r="F17" i="117"/>
  <c r="G17" i="117"/>
  <c r="H17" i="117"/>
  <c r="C18" i="117"/>
  <c r="D18" i="117"/>
  <c r="E18" i="117"/>
  <c r="F18" i="117"/>
  <c r="G18" i="117"/>
  <c r="H18" i="117"/>
  <c r="C19" i="117"/>
  <c r="D19" i="117"/>
  <c r="E19" i="117"/>
  <c r="F19" i="117"/>
  <c r="G19" i="117"/>
  <c r="H19" i="117"/>
  <c r="C20" i="117"/>
  <c r="D20" i="117"/>
  <c r="E20" i="117"/>
  <c r="F20" i="117"/>
  <c r="H20" i="117"/>
  <c r="C21" i="117"/>
  <c r="D21" i="117"/>
  <c r="E21" i="117"/>
  <c r="F21" i="117"/>
  <c r="G21" i="117"/>
  <c r="H21" i="117"/>
  <c r="C22" i="117"/>
  <c r="D22" i="117"/>
  <c r="E22" i="117"/>
  <c r="F22" i="117"/>
  <c r="G22" i="117"/>
  <c r="H22" i="117"/>
  <c r="C23" i="117"/>
  <c r="D23" i="117"/>
  <c r="E23" i="117"/>
  <c r="F23" i="117"/>
  <c r="G23" i="117"/>
  <c r="H23" i="117"/>
  <c r="C24" i="117"/>
  <c r="D24" i="117"/>
  <c r="E24" i="117"/>
  <c r="F24" i="117"/>
  <c r="G24" i="117"/>
  <c r="H24" i="117"/>
  <c r="C25" i="117"/>
  <c r="D25" i="117"/>
  <c r="E25" i="117"/>
  <c r="F25" i="117"/>
  <c r="G25" i="117"/>
  <c r="H25" i="117"/>
  <c r="C26" i="117"/>
  <c r="D26" i="117"/>
  <c r="E26" i="117"/>
  <c r="F26" i="117"/>
  <c r="G26" i="117"/>
  <c r="H26" i="117"/>
  <c r="C27" i="117"/>
  <c r="D27" i="117"/>
  <c r="E27" i="117"/>
  <c r="F27" i="117"/>
  <c r="G27" i="117"/>
  <c r="H27" i="117"/>
  <c r="C28" i="117"/>
  <c r="D28" i="117"/>
  <c r="E28" i="117"/>
  <c r="F28" i="117"/>
  <c r="G28" i="117"/>
  <c r="H28" i="117"/>
  <c r="C29" i="117"/>
  <c r="D29" i="117"/>
  <c r="E29" i="117"/>
  <c r="F29" i="117"/>
  <c r="G29" i="117"/>
  <c r="H29" i="117"/>
  <c r="C30" i="117"/>
  <c r="D30" i="117"/>
  <c r="E30" i="117"/>
  <c r="F30" i="117"/>
  <c r="G30" i="117"/>
  <c r="H30" i="117"/>
  <c r="C31" i="117"/>
  <c r="D31" i="117"/>
  <c r="E31" i="117"/>
  <c r="F31" i="117"/>
  <c r="G31" i="117"/>
  <c r="H31" i="117"/>
  <c r="C32" i="117"/>
  <c r="D32" i="117"/>
  <c r="E32" i="117"/>
  <c r="F32" i="117"/>
  <c r="G32" i="117"/>
  <c r="H32" i="117"/>
  <c r="C33" i="117"/>
  <c r="D33" i="117"/>
  <c r="E33" i="117"/>
  <c r="F33" i="117"/>
  <c r="G33" i="117"/>
  <c r="H33" i="117"/>
  <c r="C34" i="117"/>
  <c r="D34" i="117"/>
  <c r="E34" i="117"/>
  <c r="F34" i="117"/>
  <c r="G34" i="117"/>
  <c r="H34" i="117"/>
  <c r="C46" i="43"/>
  <c r="D46" i="43"/>
  <c r="E46" i="43"/>
  <c r="F46" i="43"/>
  <c r="G46" i="43"/>
  <c r="C47" i="43"/>
  <c r="D47" i="43"/>
  <c r="E47" i="43"/>
  <c r="F47" i="43"/>
  <c r="G47" i="43"/>
  <c r="H47" i="43"/>
  <c r="C48" i="43"/>
  <c r="D48" i="43"/>
  <c r="E48" i="43"/>
  <c r="F48" i="43"/>
  <c r="G48" i="43"/>
  <c r="H48" i="43"/>
  <c r="C49" i="43"/>
  <c r="D49" i="43"/>
  <c r="E49" i="43"/>
  <c r="F49" i="43"/>
  <c r="G49" i="43"/>
  <c r="C50" i="43"/>
  <c r="D50" i="43"/>
  <c r="E50" i="43"/>
  <c r="F50" i="43"/>
  <c r="G50" i="43"/>
  <c r="H50" i="43"/>
  <c r="C51" i="43"/>
  <c r="D51" i="43"/>
  <c r="E51" i="43"/>
  <c r="F51" i="43"/>
  <c r="G51" i="43"/>
  <c r="H51" i="43"/>
  <c r="C52" i="43"/>
  <c r="D52" i="43"/>
  <c r="E52" i="43"/>
  <c r="F52" i="43"/>
  <c r="G52" i="43"/>
  <c r="H52" i="43"/>
  <c r="C53" i="43"/>
  <c r="D53" i="43"/>
  <c r="E53" i="43"/>
  <c r="F53" i="43"/>
  <c r="G53" i="43"/>
  <c r="H53" i="43"/>
  <c r="C54" i="43"/>
  <c r="D54" i="43"/>
  <c r="E54" i="43"/>
  <c r="C12" i="43"/>
  <c r="D12" i="43"/>
  <c r="E12" i="43"/>
  <c r="F12" i="43"/>
  <c r="G12" i="43"/>
  <c r="H12" i="43"/>
  <c r="C13" i="43"/>
  <c r="G13" i="43"/>
  <c r="C14" i="43"/>
  <c r="D14" i="43"/>
  <c r="E14" i="43"/>
  <c r="F14" i="43"/>
  <c r="G14" i="43"/>
  <c r="H14" i="43"/>
  <c r="C15" i="43"/>
  <c r="D15" i="43"/>
  <c r="E15" i="43"/>
  <c r="F15" i="43"/>
  <c r="G15" i="43"/>
  <c r="H15" i="43"/>
  <c r="C16" i="43"/>
  <c r="D16" i="43"/>
  <c r="E16" i="43"/>
  <c r="F16" i="43"/>
  <c r="G16" i="43"/>
  <c r="H16" i="43"/>
  <c r="C17" i="43"/>
  <c r="D17" i="43"/>
  <c r="E17" i="43"/>
  <c r="F17" i="43"/>
  <c r="G17" i="43"/>
  <c r="H17" i="43"/>
  <c r="C18" i="43"/>
  <c r="D18" i="43"/>
  <c r="E18" i="43"/>
  <c r="F18" i="43"/>
  <c r="G18" i="43"/>
  <c r="H18" i="43"/>
  <c r="C19" i="43"/>
  <c r="D19" i="43"/>
  <c r="E19" i="43"/>
  <c r="F19" i="43"/>
  <c r="G19" i="43"/>
  <c r="H19" i="43"/>
  <c r="C20" i="43"/>
  <c r="D20" i="43"/>
  <c r="E20" i="43"/>
  <c r="F20" i="43"/>
  <c r="H20" i="43"/>
  <c r="C21" i="43"/>
  <c r="D21" i="43"/>
  <c r="E21" i="43"/>
  <c r="F21" i="43"/>
  <c r="G21" i="43"/>
  <c r="H21" i="43"/>
  <c r="C22" i="43"/>
  <c r="D22" i="43"/>
  <c r="E22" i="43"/>
  <c r="F22" i="43"/>
  <c r="G22" i="43"/>
  <c r="H22" i="43"/>
  <c r="C23" i="43"/>
  <c r="D23" i="43"/>
  <c r="E23" i="43"/>
  <c r="F23" i="43"/>
  <c r="G23" i="43"/>
  <c r="H23" i="43"/>
  <c r="C24" i="43"/>
  <c r="D24" i="43"/>
  <c r="E24" i="43"/>
  <c r="F24" i="43"/>
  <c r="G24" i="43"/>
  <c r="H24" i="43"/>
  <c r="C25" i="43"/>
  <c r="D25" i="43"/>
  <c r="E25" i="43"/>
  <c r="F25" i="43"/>
  <c r="G25" i="43"/>
  <c r="H25" i="43"/>
  <c r="C26" i="43"/>
  <c r="D26" i="43"/>
  <c r="E26" i="43"/>
  <c r="F26" i="43"/>
  <c r="G26" i="43"/>
  <c r="H26" i="43"/>
  <c r="C27" i="43"/>
  <c r="D27" i="43"/>
  <c r="E27" i="43"/>
  <c r="F27" i="43"/>
  <c r="G27" i="43"/>
  <c r="H27" i="43"/>
  <c r="C28" i="43"/>
  <c r="D28" i="43"/>
  <c r="E28" i="43"/>
  <c r="F28" i="43"/>
  <c r="G28" i="43"/>
  <c r="H28" i="43"/>
  <c r="C29" i="43"/>
  <c r="D29" i="43"/>
  <c r="E29" i="43"/>
  <c r="F29" i="43"/>
  <c r="G29" i="43"/>
  <c r="H29" i="43"/>
  <c r="C30" i="43"/>
  <c r="D30" i="43"/>
  <c r="E30" i="43"/>
  <c r="F30" i="43"/>
  <c r="G30" i="43"/>
  <c r="H30" i="43"/>
  <c r="C31" i="43"/>
  <c r="D31" i="43"/>
  <c r="E31" i="43"/>
  <c r="F31" i="43"/>
  <c r="G31" i="43"/>
  <c r="H31" i="43"/>
  <c r="C32" i="43"/>
  <c r="D32" i="43"/>
  <c r="E32" i="43"/>
  <c r="F32" i="43"/>
  <c r="G32" i="43"/>
  <c r="H32" i="43"/>
  <c r="C33" i="43"/>
  <c r="D33" i="43"/>
  <c r="E33" i="43"/>
  <c r="F33" i="43"/>
  <c r="G33" i="43"/>
  <c r="H33" i="43"/>
  <c r="C34" i="43"/>
  <c r="D34" i="43"/>
  <c r="E34" i="43"/>
  <c r="F34" i="43"/>
  <c r="G34" i="43"/>
  <c r="H34" i="43"/>
  <c r="D49" i="41"/>
  <c r="H49" i="41"/>
  <c r="D50" i="41"/>
  <c r="F50" i="41"/>
  <c r="H50" i="41"/>
  <c r="D51" i="41"/>
  <c r="F51" i="41"/>
  <c r="H51" i="41"/>
  <c r="D52" i="41"/>
  <c r="F52" i="41"/>
  <c r="H52" i="41"/>
  <c r="D53" i="41"/>
  <c r="F53" i="41"/>
  <c r="H53" i="41"/>
  <c r="D54" i="41"/>
  <c r="D12" i="41"/>
  <c r="F12" i="41"/>
  <c r="H12" i="41"/>
  <c r="D13" i="41"/>
  <c r="D14" i="41"/>
  <c r="F14" i="41"/>
  <c r="H14" i="41"/>
  <c r="D15" i="41"/>
  <c r="F15" i="41"/>
  <c r="H15" i="41"/>
  <c r="D16" i="41"/>
  <c r="F16" i="41"/>
  <c r="H16" i="41"/>
  <c r="D17" i="41"/>
  <c r="F17" i="41"/>
  <c r="H17" i="41"/>
  <c r="D18" i="41"/>
  <c r="F18" i="41"/>
  <c r="H18" i="41"/>
  <c r="D19" i="41"/>
  <c r="F19" i="41"/>
  <c r="H19" i="41"/>
  <c r="D20" i="41"/>
  <c r="D21" i="41"/>
  <c r="F21" i="41"/>
  <c r="H21" i="41"/>
  <c r="D22" i="41"/>
  <c r="F22" i="41"/>
  <c r="H22" i="41"/>
  <c r="D23" i="41"/>
  <c r="F23" i="41"/>
  <c r="H23" i="41"/>
  <c r="D24" i="41"/>
  <c r="F24" i="41"/>
  <c r="H24" i="41"/>
  <c r="D25" i="41"/>
  <c r="F25" i="41"/>
  <c r="H25" i="41"/>
  <c r="D26" i="41"/>
  <c r="F26" i="41"/>
  <c r="H26" i="41"/>
  <c r="D27" i="41"/>
  <c r="F27" i="41"/>
  <c r="H27" i="41"/>
  <c r="D28" i="41"/>
  <c r="F28" i="41"/>
  <c r="H28" i="41"/>
  <c r="D29" i="41"/>
  <c r="F29" i="41"/>
  <c r="H29" i="41"/>
  <c r="D30" i="41"/>
  <c r="F30" i="41"/>
  <c r="H30" i="41"/>
  <c r="D31" i="41"/>
  <c r="F31" i="41"/>
  <c r="D32" i="41"/>
  <c r="F32" i="41"/>
  <c r="H32" i="41"/>
  <c r="D33" i="41"/>
  <c r="F33" i="41"/>
  <c r="H33" i="41"/>
  <c r="D34" i="41"/>
  <c r="F34" i="41"/>
  <c r="H34" i="41"/>
  <c r="G54" i="139" l="1"/>
  <c r="K54" i="139" l="1"/>
  <c r="G34" i="92"/>
  <c r="I38" i="42"/>
  <c r="C9" i="74"/>
  <c r="H34" i="92" l="1"/>
  <c r="F34" i="92"/>
  <c r="E34" i="92"/>
  <c r="D34" i="92"/>
  <c r="C54" i="139"/>
  <c r="C39" i="74" l="1"/>
  <c r="D38" i="61" l="1"/>
  <c r="D10" i="61"/>
  <c r="H44" i="71" l="1"/>
  <c r="I44" i="71"/>
  <c r="J44" i="71"/>
  <c r="K44" i="71"/>
  <c r="H45" i="71"/>
  <c r="I45" i="71"/>
  <c r="J45" i="71"/>
  <c r="K45" i="71"/>
  <c r="H46" i="71"/>
  <c r="I46" i="71"/>
  <c r="J46" i="71"/>
  <c r="K46" i="71"/>
  <c r="H47" i="71"/>
  <c r="I47" i="71"/>
  <c r="J47" i="71"/>
  <c r="K47" i="71"/>
  <c r="H48" i="71"/>
  <c r="I48" i="71"/>
  <c r="J48" i="71"/>
  <c r="K48" i="71"/>
  <c r="H49" i="71"/>
  <c r="I49" i="71"/>
  <c r="J49" i="71"/>
  <c r="K49" i="71"/>
  <c r="H50" i="71"/>
  <c r="I50" i="71"/>
  <c r="J50" i="71"/>
  <c r="K50" i="71"/>
  <c r="H51" i="71"/>
  <c r="I51" i="71"/>
  <c r="J51" i="71"/>
  <c r="K51" i="71"/>
  <c r="H52" i="71"/>
  <c r="I52" i="71"/>
  <c r="J52" i="71"/>
  <c r="K52" i="71"/>
  <c r="H53" i="71"/>
  <c r="I53" i="71"/>
  <c r="J53" i="71"/>
  <c r="K53" i="71"/>
  <c r="G44" i="71"/>
  <c r="G45" i="71"/>
  <c r="G46" i="71"/>
  <c r="G47" i="71"/>
  <c r="G48" i="71"/>
  <c r="G49" i="71"/>
  <c r="G50" i="71"/>
  <c r="G51" i="71"/>
  <c r="G52" i="71"/>
  <c r="G53" i="71"/>
  <c r="D44" i="71"/>
  <c r="E44" i="71"/>
  <c r="F44" i="71"/>
  <c r="C45" i="71"/>
  <c r="D45" i="71"/>
  <c r="E45" i="71"/>
  <c r="F45" i="71"/>
  <c r="C46" i="71"/>
  <c r="D46" i="71"/>
  <c r="E46" i="71"/>
  <c r="F46" i="71"/>
  <c r="C47" i="71"/>
  <c r="D47" i="71"/>
  <c r="E47" i="71"/>
  <c r="F47" i="71"/>
  <c r="C48" i="71"/>
  <c r="D48" i="71"/>
  <c r="E48" i="71"/>
  <c r="F48" i="71"/>
  <c r="C49" i="71"/>
  <c r="D49" i="71"/>
  <c r="E49" i="71"/>
  <c r="F49" i="71"/>
  <c r="C50" i="71"/>
  <c r="D50" i="71"/>
  <c r="E50" i="71"/>
  <c r="F50" i="71"/>
  <c r="C51" i="71"/>
  <c r="D51" i="71"/>
  <c r="E51" i="71"/>
  <c r="F51" i="71"/>
  <c r="C52" i="71"/>
  <c r="D52" i="71"/>
  <c r="E52" i="71"/>
  <c r="F52" i="71"/>
  <c r="C53" i="71"/>
  <c r="D53" i="71"/>
  <c r="E53" i="71"/>
  <c r="F53" i="71"/>
  <c r="L38" i="123"/>
  <c r="H35" i="43"/>
  <c r="H9" i="43"/>
  <c r="H8" i="43"/>
  <c r="G9" i="43"/>
  <c r="M38" i="123" l="1"/>
  <c r="C38" i="123"/>
  <c r="E38" i="123"/>
  <c r="J38" i="123"/>
  <c r="I38" i="123"/>
  <c r="L10" i="123"/>
  <c r="K38" i="123"/>
  <c r="F10" i="123"/>
  <c r="D38" i="123"/>
  <c r="E10" i="123"/>
  <c r="M10" i="123"/>
  <c r="K10" i="123"/>
  <c r="I10" i="123"/>
  <c r="G38" i="123"/>
  <c r="F38" i="123"/>
  <c r="J10" i="123"/>
  <c r="H10" i="123"/>
  <c r="G10" i="123"/>
  <c r="H43" i="98"/>
  <c r="D41" i="98"/>
  <c r="C37" i="98"/>
  <c r="K37" i="139" s="1"/>
  <c r="H37" i="98"/>
  <c r="F35" i="98"/>
  <c r="K25" i="139"/>
  <c r="K28" i="139"/>
  <c r="K29" i="139"/>
  <c r="K30" i="139"/>
  <c r="K32" i="139"/>
  <c r="F8" i="98"/>
  <c r="D9" i="98"/>
  <c r="E9" i="98"/>
  <c r="H7" i="98"/>
  <c r="D7" i="98"/>
  <c r="C7" i="98"/>
  <c r="K7" i="139" s="1"/>
  <c r="H37" i="71"/>
  <c r="C39" i="98" l="1"/>
  <c r="K39" i="139" s="1"/>
  <c r="H40" i="98"/>
  <c r="H36" i="98"/>
  <c r="D42" i="98"/>
  <c r="D36" i="98"/>
  <c r="D37" i="98"/>
  <c r="F39" i="98"/>
  <c r="G44" i="98"/>
  <c r="K20" i="139"/>
  <c r="K18" i="139"/>
  <c r="E36" i="98"/>
  <c r="F38" i="66"/>
  <c r="C9" i="98"/>
  <c r="K9" i="139" s="1"/>
  <c r="H8" i="98"/>
  <c r="K16" i="139"/>
  <c r="E41" i="98"/>
  <c r="C8" i="98"/>
  <c r="K8" i="139" s="1"/>
  <c r="G8" i="98"/>
  <c r="K31" i="139"/>
  <c r="F44" i="98"/>
  <c r="D38" i="70"/>
  <c r="H11" i="98"/>
  <c r="E35" i="98"/>
  <c r="C36" i="98"/>
  <c r="K36" i="139" s="1"/>
  <c r="C41" i="98"/>
  <c r="K41" i="139" s="1"/>
  <c r="G37" i="98"/>
  <c r="G40" i="98"/>
  <c r="E45" i="98"/>
  <c r="E43" i="98"/>
  <c r="F37" i="98"/>
  <c r="H39" i="98"/>
  <c r="F40" i="98"/>
  <c r="D45" i="98"/>
  <c r="D43" i="98"/>
  <c r="K33" i="139"/>
  <c r="K21" i="139"/>
  <c r="K17" i="139"/>
  <c r="E7" i="98"/>
  <c r="G39" i="65"/>
  <c r="K23" i="139"/>
  <c r="D35" i="98"/>
  <c r="F36" i="98"/>
  <c r="E37" i="98"/>
  <c r="G39" i="98"/>
  <c r="C45" i="98"/>
  <c r="K45" i="139" s="1"/>
  <c r="G11" i="98"/>
  <c r="K49" i="139"/>
  <c r="K47" i="139"/>
  <c r="H44" i="98"/>
  <c r="F11" i="98"/>
  <c r="K53" i="139"/>
  <c r="K51" i="139"/>
  <c r="K13" i="139"/>
  <c r="K19" i="139"/>
  <c r="G7" i="98"/>
  <c r="G41" i="98"/>
  <c r="F41" i="98"/>
  <c r="F9" i="98"/>
  <c r="K10" i="70"/>
  <c r="F38" i="56"/>
  <c r="D39" i="65"/>
  <c r="K27" i="139"/>
  <c r="K15" i="139"/>
  <c r="D39" i="98"/>
  <c r="F42" i="98"/>
  <c r="E42" i="98"/>
  <c r="H35" i="98"/>
  <c r="C43" i="98"/>
  <c r="K43" i="139" s="1"/>
  <c r="J38" i="70"/>
  <c r="H38" i="70"/>
  <c r="H9" i="98"/>
  <c r="D11" i="65"/>
  <c r="G38" i="56"/>
  <c r="F39" i="65"/>
  <c r="C38" i="94"/>
  <c r="E39" i="98"/>
  <c r="C42" i="98"/>
  <c r="K42" i="139" s="1"/>
  <c r="F7" i="98"/>
  <c r="C11" i="98"/>
  <c r="K11" i="139" s="1"/>
  <c r="C35" i="98"/>
  <c r="K35" i="139" s="1"/>
  <c r="L38" i="75"/>
  <c r="E38" i="66"/>
  <c r="E38" i="56"/>
  <c r="C40" i="71"/>
  <c r="G11" i="71"/>
  <c r="C38" i="70"/>
  <c r="E10" i="94"/>
  <c r="F38" i="70"/>
  <c r="D10" i="56"/>
  <c r="D38" i="56"/>
  <c r="C42" i="71"/>
  <c r="G42" i="98"/>
  <c r="L10" i="70"/>
  <c r="C11" i="65"/>
  <c r="E38" i="70"/>
  <c r="I10" i="75"/>
  <c r="J10" i="70"/>
  <c r="I10" i="70"/>
  <c r="F10" i="70"/>
  <c r="H9" i="71"/>
  <c r="H36" i="71"/>
  <c r="K10" i="75"/>
  <c r="G8" i="71"/>
  <c r="I9" i="71"/>
  <c r="L38" i="70"/>
  <c r="D11" i="98"/>
  <c r="D10" i="67"/>
  <c r="J38" i="75"/>
  <c r="C10" i="67"/>
  <c r="F38" i="67"/>
  <c r="D10" i="70"/>
  <c r="F36" i="71"/>
  <c r="G9" i="98"/>
  <c r="G43" i="98"/>
  <c r="D10" i="94"/>
  <c r="K38" i="70"/>
  <c r="D11" i="71"/>
  <c r="D35" i="71"/>
  <c r="D40" i="71"/>
  <c r="C10" i="56"/>
  <c r="E10" i="66"/>
  <c r="E11" i="98"/>
  <c r="H42" i="98"/>
  <c r="F45" i="98"/>
  <c r="F43" i="98"/>
  <c r="G38" i="75"/>
  <c r="K34" i="139"/>
  <c r="K22" i="139"/>
  <c r="K52" i="139"/>
  <c r="K50" i="139"/>
  <c r="K48" i="139"/>
  <c r="K46" i="139"/>
  <c r="C44" i="98"/>
  <c r="K44" i="139" s="1"/>
  <c r="G38" i="94"/>
  <c r="E38" i="94"/>
  <c r="H38" i="75"/>
  <c r="C38" i="75"/>
  <c r="F38" i="75"/>
  <c r="H41" i="98"/>
  <c r="H45" i="98"/>
  <c r="F38" i="94"/>
  <c r="D38" i="94"/>
  <c r="G45" i="98"/>
  <c r="C10" i="94"/>
  <c r="G10" i="75"/>
  <c r="L10" i="75"/>
  <c r="H10" i="75"/>
  <c r="H38" i="56"/>
  <c r="E39" i="65"/>
  <c r="F10" i="75"/>
  <c r="I38" i="75"/>
  <c r="C38" i="56"/>
  <c r="D40" i="98"/>
  <c r="D44" i="98"/>
  <c r="C38" i="67"/>
  <c r="K26" i="139"/>
  <c r="K14" i="139"/>
  <c r="E8" i="98"/>
  <c r="D10" i="66"/>
  <c r="D8" i="98"/>
  <c r="K24" i="139"/>
  <c r="K12" i="139"/>
  <c r="E40" i="98"/>
  <c r="E44" i="98"/>
  <c r="C39" i="65"/>
  <c r="H10" i="66"/>
  <c r="G10" i="56"/>
  <c r="G10" i="66"/>
  <c r="E10" i="67"/>
  <c r="D38" i="67"/>
  <c r="C38" i="66"/>
  <c r="C40" i="98"/>
  <c r="K40" i="139" s="1"/>
  <c r="E38" i="67"/>
  <c r="H38" i="67"/>
  <c r="G38" i="67"/>
  <c r="H10" i="67"/>
  <c r="G10" i="67"/>
  <c r="F10" i="67"/>
  <c r="H38" i="94"/>
  <c r="H10" i="94"/>
  <c r="G10" i="94"/>
  <c r="F10" i="94"/>
  <c r="D38" i="66"/>
  <c r="H38" i="66"/>
  <c r="G38" i="66"/>
  <c r="F10" i="66"/>
  <c r="C10" i="66"/>
  <c r="G11" i="65"/>
  <c r="F11" i="65"/>
  <c r="E11" i="65"/>
  <c r="H10" i="56"/>
  <c r="F10" i="56"/>
  <c r="E10" i="56"/>
  <c r="D38" i="75"/>
  <c r="E38" i="75"/>
  <c r="K38" i="75"/>
  <c r="C10" i="75"/>
  <c r="J10" i="75"/>
  <c r="E10" i="75"/>
  <c r="D10" i="75"/>
  <c r="I38" i="70"/>
  <c r="G38" i="70"/>
  <c r="E10" i="70"/>
  <c r="C10" i="70"/>
  <c r="G10" i="70"/>
  <c r="H10" i="70"/>
  <c r="C43" i="74"/>
  <c r="G11" i="74"/>
  <c r="C11" i="74"/>
  <c r="F47" i="90"/>
  <c r="F42" i="90"/>
  <c r="D42" i="90"/>
  <c r="D35" i="90"/>
  <c r="F17" i="90"/>
  <c r="F29" i="90"/>
  <c r="D11" i="90"/>
  <c r="D39" i="89"/>
  <c r="D19" i="134"/>
  <c r="D46" i="46"/>
  <c r="E52" i="46"/>
  <c r="E53" i="46"/>
  <c r="D43" i="57"/>
  <c r="E43" i="57"/>
  <c r="F43" i="57"/>
  <c r="G43" i="57"/>
  <c r="H43" i="57"/>
  <c r="D44" i="57"/>
  <c r="E44" i="57"/>
  <c r="F44" i="57"/>
  <c r="G44" i="57"/>
  <c r="H44" i="57"/>
  <c r="D45" i="57"/>
  <c r="E45" i="57"/>
  <c r="F45" i="57"/>
  <c r="G45" i="57"/>
  <c r="H45" i="57"/>
  <c r="C44" i="57"/>
  <c r="G44" i="139" s="1"/>
  <c r="C45" i="57"/>
  <c r="G45" i="139" s="1"/>
  <c r="G48" i="139"/>
  <c r="G49" i="139"/>
  <c r="G50" i="139"/>
  <c r="G51" i="139"/>
  <c r="G52" i="139"/>
  <c r="G53" i="139"/>
  <c r="E42" i="57"/>
  <c r="F42" i="57"/>
  <c r="G42" i="57"/>
  <c r="C40" i="57"/>
  <c r="G40" i="139" s="1"/>
  <c r="D40" i="57"/>
  <c r="E40" i="57"/>
  <c r="F40" i="57"/>
  <c r="G40" i="57"/>
  <c r="H40" i="57"/>
  <c r="D41" i="57"/>
  <c r="E41" i="57"/>
  <c r="F41" i="57"/>
  <c r="G41" i="57"/>
  <c r="E39" i="57"/>
  <c r="F39" i="57"/>
  <c r="G39" i="57"/>
  <c r="H39" i="57"/>
  <c r="D39" i="57"/>
  <c r="C39" i="57"/>
  <c r="G39" i="139" s="1"/>
  <c r="D36" i="57"/>
  <c r="E36" i="57"/>
  <c r="F36" i="57"/>
  <c r="G36" i="57"/>
  <c r="H36" i="57"/>
  <c r="F37" i="57"/>
  <c r="G37" i="57"/>
  <c r="H37" i="57"/>
  <c r="E35" i="57"/>
  <c r="F35" i="57"/>
  <c r="H35" i="57"/>
  <c r="D35" i="57"/>
  <c r="C36" i="57"/>
  <c r="G36" i="139" s="1"/>
  <c r="C37" i="57"/>
  <c r="G37" i="139" s="1"/>
  <c r="C35" i="57"/>
  <c r="G35" i="139" s="1"/>
  <c r="G12" i="139"/>
  <c r="G14" i="139"/>
  <c r="G18" i="139"/>
  <c r="G20" i="139"/>
  <c r="G22" i="139"/>
  <c r="G26" i="139"/>
  <c r="G27" i="139"/>
  <c r="G28" i="139"/>
  <c r="G30" i="139"/>
  <c r="G34" i="139"/>
  <c r="E11" i="57"/>
  <c r="F11" i="57"/>
  <c r="G11" i="57"/>
  <c r="H11" i="57"/>
  <c r="C11" i="57"/>
  <c r="G11" i="139" s="1"/>
  <c r="D8" i="57"/>
  <c r="E8" i="57"/>
  <c r="F8" i="57"/>
  <c r="G8" i="57"/>
  <c r="H8" i="57"/>
  <c r="D9" i="57"/>
  <c r="E9" i="57"/>
  <c r="F9" i="57"/>
  <c r="G9" i="57"/>
  <c r="H9" i="57"/>
  <c r="F7" i="57"/>
  <c r="G7" i="57"/>
  <c r="H7" i="57"/>
  <c r="D7" i="57"/>
  <c r="C8" i="57"/>
  <c r="G8" i="139" s="1"/>
  <c r="C9" i="57"/>
  <c r="G9" i="139" s="1"/>
  <c r="E21" i="50"/>
  <c r="F45" i="41"/>
  <c r="H45" i="41"/>
  <c r="H46" i="41"/>
  <c r="C43" i="76"/>
  <c r="D43" i="76"/>
  <c r="E43" i="76"/>
  <c r="F43" i="76"/>
  <c r="G43" i="76"/>
  <c r="H43" i="76"/>
  <c r="I43" i="76"/>
  <c r="J43" i="76"/>
  <c r="K43" i="76"/>
  <c r="L43" i="76"/>
  <c r="C42" i="76"/>
  <c r="D42" i="76"/>
  <c r="E42" i="76"/>
  <c r="F42" i="76"/>
  <c r="G42" i="76"/>
  <c r="H42" i="76"/>
  <c r="I42" i="76"/>
  <c r="J42" i="76"/>
  <c r="K42" i="76"/>
  <c r="L42" i="76"/>
  <c r="C40" i="76"/>
  <c r="D40" i="76"/>
  <c r="E40" i="76"/>
  <c r="F40" i="76"/>
  <c r="G40" i="76"/>
  <c r="H40" i="76"/>
  <c r="I40" i="76"/>
  <c r="J40" i="76"/>
  <c r="K40" i="76"/>
  <c r="L40" i="76"/>
  <c r="C41" i="76"/>
  <c r="D41" i="76"/>
  <c r="E41" i="76"/>
  <c r="F41" i="76"/>
  <c r="G41" i="76"/>
  <c r="H41" i="76"/>
  <c r="I41" i="76"/>
  <c r="J41" i="76"/>
  <c r="K41" i="76"/>
  <c r="L41" i="76"/>
  <c r="C39" i="76"/>
  <c r="D39" i="76"/>
  <c r="E39" i="76"/>
  <c r="F39" i="76"/>
  <c r="G39" i="76"/>
  <c r="H39" i="76"/>
  <c r="I39" i="76"/>
  <c r="J39" i="76"/>
  <c r="K39" i="76"/>
  <c r="L39" i="76"/>
  <c r="C36" i="76"/>
  <c r="D36" i="76"/>
  <c r="E36" i="76"/>
  <c r="F36" i="76"/>
  <c r="G36" i="76"/>
  <c r="H36" i="76"/>
  <c r="I36" i="76"/>
  <c r="J36" i="76"/>
  <c r="K36" i="76"/>
  <c r="L36" i="76"/>
  <c r="C37" i="76"/>
  <c r="D37" i="76"/>
  <c r="E37" i="76"/>
  <c r="F37" i="76"/>
  <c r="G37" i="76"/>
  <c r="H37" i="76"/>
  <c r="I37" i="76"/>
  <c r="J37" i="76"/>
  <c r="K37" i="76"/>
  <c r="L37" i="76"/>
  <c r="C35" i="76"/>
  <c r="D35" i="76"/>
  <c r="E35" i="76"/>
  <c r="F35" i="76"/>
  <c r="G35" i="76"/>
  <c r="I35" i="76"/>
  <c r="J35" i="76"/>
  <c r="K35" i="76"/>
  <c r="L35" i="76"/>
  <c r="C11" i="76"/>
  <c r="D11" i="76"/>
  <c r="E11" i="76"/>
  <c r="F11" i="76"/>
  <c r="G11" i="76"/>
  <c r="H11" i="76"/>
  <c r="I11" i="76"/>
  <c r="J11" i="76"/>
  <c r="K11" i="76"/>
  <c r="L11" i="76"/>
  <c r="C8" i="76"/>
  <c r="D8" i="76"/>
  <c r="E8" i="76"/>
  <c r="F8" i="76"/>
  <c r="G8" i="76"/>
  <c r="H8" i="76"/>
  <c r="I8" i="76"/>
  <c r="J8" i="76"/>
  <c r="K8" i="76"/>
  <c r="L8" i="76"/>
  <c r="C9" i="76"/>
  <c r="D9" i="76"/>
  <c r="E9" i="76"/>
  <c r="F9" i="76"/>
  <c r="G9" i="76"/>
  <c r="H9" i="76"/>
  <c r="I9" i="76"/>
  <c r="J9" i="76"/>
  <c r="K9" i="76"/>
  <c r="L9" i="76"/>
  <c r="C7" i="76"/>
  <c r="D7" i="76"/>
  <c r="E7" i="76"/>
  <c r="F7" i="76"/>
  <c r="G7" i="76"/>
  <c r="H7" i="76"/>
  <c r="I7" i="76"/>
  <c r="J7" i="76"/>
  <c r="K7" i="76"/>
  <c r="L7" i="76"/>
  <c r="G43" i="71"/>
  <c r="G42" i="71"/>
  <c r="C43" i="71"/>
  <c r="D43" i="71"/>
  <c r="E43" i="71"/>
  <c r="F43" i="71"/>
  <c r="H43" i="71"/>
  <c r="I43" i="71"/>
  <c r="J43" i="71"/>
  <c r="K43" i="71"/>
  <c r="I42" i="71"/>
  <c r="J42" i="71"/>
  <c r="K42" i="71"/>
  <c r="H42" i="71"/>
  <c r="D42" i="71"/>
  <c r="E42" i="71"/>
  <c r="F42" i="71"/>
  <c r="E40" i="71"/>
  <c r="F40" i="71"/>
  <c r="G40" i="71"/>
  <c r="H40" i="71"/>
  <c r="I40" i="71"/>
  <c r="J40" i="71"/>
  <c r="K40" i="71"/>
  <c r="C41" i="71"/>
  <c r="D41" i="71"/>
  <c r="E41" i="71"/>
  <c r="F41" i="71"/>
  <c r="G41" i="71"/>
  <c r="H41" i="71"/>
  <c r="I41" i="71"/>
  <c r="J41" i="71"/>
  <c r="K41" i="71"/>
  <c r="I39" i="71"/>
  <c r="J39" i="71"/>
  <c r="K39" i="71"/>
  <c r="H39" i="71"/>
  <c r="G39" i="71"/>
  <c r="D39" i="71"/>
  <c r="E39" i="71"/>
  <c r="F39" i="71"/>
  <c r="C39" i="71"/>
  <c r="C36" i="71"/>
  <c r="D36" i="71"/>
  <c r="E36" i="71"/>
  <c r="G36" i="71"/>
  <c r="I36" i="71"/>
  <c r="J36" i="71"/>
  <c r="K36" i="71"/>
  <c r="C37" i="71"/>
  <c r="D37" i="71"/>
  <c r="E37" i="71"/>
  <c r="F37" i="71"/>
  <c r="G37" i="71"/>
  <c r="I37" i="71"/>
  <c r="J37" i="71"/>
  <c r="K37" i="71"/>
  <c r="I35" i="71"/>
  <c r="J35" i="71"/>
  <c r="K35" i="71"/>
  <c r="H35" i="71"/>
  <c r="G35" i="71"/>
  <c r="E35" i="71"/>
  <c r="F35" i="71"/>
  <c r="C35" i="71"/>
  <c r="I11" i="71"/>
  <c r="J11" i="71"/>
  <c r="K11" i="71"/>
  <c r="H11" i="71"/>
  <c r="E11" i="71"/>
  <c r="F11" i="71"/>
  <c r="C11" i="71"/>
  <c r="C8" i="71"/>
  <c r="D8" i="71"/>
  <c r="E8" i="71"/>
  <c r="F8" i="71"/>
  <c r="H8" i="71"/>
  <c r="I8" i="71"/>
  <c r="J8" i="71"/>
  <c r="K8" i="71"/>
  <c r="C9" i="71"/>
  <c r="D9" i="71"/>
  <c r="E9" i="71"/>
  <c r="F9" i="71"/>
  <c r="G9" i="71"/>
  <c r="J9" i="71"/>
  <c r="K9" i="71"/>
  <c r="I7" i="71"/>
  <c r="J7" i="71"/>
  <c r="K7" i="71"/>
  <c r="H7" i="71"/>
  <c r="G7" i="71"/>
  <c r="D7" i="71"/>
  <c r="E7" i="71"/>
  <c r="F7" i="71"/>
  <c r="C7" i="71"/>
  <c r="I38" i="61"/>
  <c r="D37" i="74"/>
  <c r="E37" i="74"/>
  <c r="F37" i="74"/>
  <c r="G8" i="74"/>
  <c r="D43" i="43"/>
  <c r="E43" i="43"/>
  <c r="F43" i="43"/>
  <c r="G43" i="43"/>
  <c r="H43" i="43"/>
  <c r="D44" i="43"/>
  <c r="E44" i="43"/>
  <c r="F44" i="43"/>
  <c r="G44" i="43"/>
  <c r="H44" i="43"/>
  <c r="D45" i="43"/>
  <c r="E45" i="43"/>
  <c r="F45" i="43"/>
  <c r="G45" i="43"/>
  <c r="H45" i="43"/>
  <c r="C43" i="43"/>
  <c r="C44" i="43"/>
  <c r="C45" i="43"/>
  <c r="E39" i="43"/>
  <c r="H39" i="43"/>
  <c r="H40" i="43"/>
  <c r="H41" i="43"/>
  <c r="G36" i="43"/>
  <c r="H36" i="43"/>
  <c r="C7" i="43"/>
  <c r="F46" i="41" l="1"/>
  <c r="F11" i="90"/>
  <c r="D29" i="90"/>
  <c r="D23" i="90"/>
  <c r="D17" i="90"/>
  <c r="F35" i="90"/>
  <c r="D53" i="90"/>
  <c r="F53" i="90"/>
  <c r="F23" i="90"/>
  <c r="F42" i="41"/>
  <c r="F34" i="90"/>
  <c r="F28" i="90"/>
  <c r="F22" i="90"/>
  <c r="F16" i="90"/>
  <c r="F37" i="90"/>
  <c r="D52" i="90"/>
  <c r="F52" i="90"/>
  <c r="D34" i="90"/>
  <c r="D28" i="90"/>
  <c r="D22" i="90"/>
  <c r="D16" i="90"/>
  <c r="F36" i="90"/>
  <c r="D51" i="90"/>
  <c r="F51" i="90"/>
  <c r="H42" i="41"/>
  <c r="D45" i="46"/>
  <c r="F33" i="90"/>
  <c r="F27" i="90"/>
  <c r="F21" i="90"/>
  <c r="F15" i="90"/>
  <c r="D37" i="90"/>
  <c r="D50" i="90"/>
  <c r="F50" i="90"/>
  <c r="D33" i="90"/>
  <c r="D27" i="90"/>
  <c r="D21" i="90"/>
  <c r="D15" i="90"/>
  <c r="D36" i="90"/>
  <c r="D49" i="90"/>
  <c r="F49" i="90"/>
  <c r="H48" i="41"/>
  <c r="H44" i="41"/>
  <c r="D7" i="90"/>
  <c r="F32" i="90"/>
  <c r="F26" i="90"/>
  <c r="F20" i="90"/>
  <c r="F14" i="90"/>
  <c r="D39" i="90"/>
  <c r="D48" i="90"/>
  <c r="F48" i="90"/>
  <c r="F48" i="41"/>
  <c r="F44" i="41"/>
  <c r="F7" i="90"/>
  <c r="D32" i="90"/>
  <c r="D26" i="90"/>
  <c r="D20" i="90"/>
  <c r="D14" i="90"/>
  <c r="D41" i="90"/>
  <c r="D47" i="90"/>
  <c r="F9" i="90"/>
  <c r="F31" i="90"/>
  <c r="F25" i="90"/>
  <c r="F19" i="90"/>
  <c r="F13" i="90"/>
  <c r="D40" i="90"/>
  <c r="D46" i="90"/>
  <c r="F46" i="90"/>
  <c r="H47" i="41"/>
  <c r="H43" i="41"/>
  <c r="E9" i="49"/>
  <c r="F8" i="90"/>
  <c r="D31" i="90"/>
  <c r="D25" i="90"/>
  <c r="D19" i="90"/>
  <c r="D13" i="90"/>
  <c r="F39" i="90"/>
  <c r="D45" i="90"/>
  <c r="F45" i="90"/>
  <c r="D9" i="90"/>
  <c r="F30" i="90"/>
  <c r="F24" i="90"/>
  <c r="F18" i="90"/>
  <c r="F12" i="90"/>
  <c r="F41" i="90"/>
  <c r="D44" i="90"/>
  <c r="F44" i="90"/>
  <c r="F47" i="41"/>
  <c r="F43" i="41"/>
  <c r="H42" i="117"/>
  <c r="D8" i="90"/>
  <c r="D30" i="90"/>
  <c r="D24" i="90"/>
  <c r="D18" i="90"/>
  <c r="D12" i="90"/>
  <c r="F40" i="90"/>
  <c r="D43" i="90"/>
  <c r="F43" i="90"/>
  <c r="C25" i="139"/>
  <c r="C26" i="139"/>
  <c r="C46" i="139"/>
  <c r="C24" i="139"/>
  <c r="C7" i="52"/>
  <c r="C13" i="139"/>
  <c r="C23" i="139"/>
  <c r="E7" i="52"/>
  <c r="C34" i="92"/>
  <c r="C34" i="139" s="1"/>
  <c r="H37" i="43"/>
  <c r="D7" i="52"/>
  <c r="C33" i="139"/>
  <c r="C21" i="139"/>
  <c r="C53" i="139"/>
  <c r="G8" i="43"/>
  <c r="G37" i="43"/>
  <c r="C32" i="139"/>
  <c r="C20" i="139"/>
  <c r="C52" i="139"/>
  <c r="C31" i="139"/>
  <c r="C19" i="139"/>
  <c r="C51" i="139"/>
  <c r="D35" i="46"/>
  <c r="C18" i="139"/>
  <c r="C30" i="139"/>
  <c r="C29" i="139"/>
  <c r="C17" i="139"/>
  <c r="C49" i="139"/>
  <c r="C16" i="139"/>
  <c r="C48" i="139"/>
  <c r="C8" i="52"/>
  <c r="C14" i="139"/>
  <c r="C28" i="139"/>
  <c r="F39" i="43"/>
  <c r="C27" i="139"/>
  <c r="C15" i="139"/>
  <c r="C47" i="139"/>
  <c r="G44" i="92"/>
  <c r="F41" i="46"/>
  <c r="J42" i="46"/>
  <c r="D7" i="74"/>
  <c r="C38" i="116"/>
  <c r="D22" i="89"/>
  <c r="C38" i="89"/>
  <c r="D38" i="89" s="1"/>
  <c r="H10" i="98"/>
  <c r="D43" i="41"/>
  <c r="D7" i="43"/>
  <c r="F38" i="98"/>
  <c r="F40" i="92"/>
  <c r="D18" i="134"/>
  <c r="D33" i="134"/>
  <c r="C8" i="117"/>
  <c r="C50" i="49"/>
  <c r="E7" i="92"/>
  <c r="G40" i="92"/>
  <c r="E43" i="74"/>
  <c r="F35" i="117"/>
  <c r="D42" i="74"/>
  <c r="D16" i="134"/>
  <c r="D32" i="134"/>
  <c r="F52" i="49"/>
  <c r="L45" i="46"/>
  <c r="C45" i="117"/>
  <c r="D42" i="115"/>
  <c r="D34" i="134"/>
  <c r="E9" i="52"/>
  <c r="D21" i="134"/>
  <c r="D35" i="134"/>
  <c r="E37" i="92"/>
  <c r="D9" i="52"/>
  <c r="C45" i="52"/>
  <c r="H41" i="92"/>
  <c r="D42" i="92"/>
  <c r="E41" i="52"/>
  <c r="D7" i="117"/>
  <c r="F8" i="117"/>
  <c r="C42" i="117"/>
  <c r="G24" i="139"/>
  <c r="D42" i="117"/>
  <c r="C37" i="49"/>
  <c r="E36" i="43"/>
  <c r="C36" i="49"/>
  <c r="C46" i="49"/>
  <c r="C45" i="49"/>
  <c r="D52" i="49"/>
  <c r="F43" i="49"/>
  <c r="D47" i="52"/>
  <c r="C44" i="49"/>
  <c r="E37" i="49"/>
  <c r="F42" i="49"/>
  <c r="C52" i="49"/>
  <c r="E11" i="52"/>
  <c r="C43" i="49"/>
  <c r="E46" i="49"/>
  <c r="D15" i="134"/>
  <c r="D31" i="134"/>
  <c r="D10" i="89"/>
  <c r="E10" i="98"/>
  <c r="G39" i="74"/>
  <c r="H38" i="61"/>
  <c r="G32" i="139"/>
  <c r="H40" i="41"/>
  <c r="F40" i="41"/>
  <c r="C47" i="49"/>
  <c r="E37" i="57"/>
  <c r="F43" i="92"/>
  <c r="F11" i="117"/>
  <c r="F10" i="58"/>
  <c r="E11" i="117"/>
  <c r="D40" i="43"/>
  <c r="G7" i="117"/>
  <c r="D8" i="117"/>
  <c r="H44" i="117"/>
  <c r="F51" i="49"/>
  <c r="C37" i="52"/>
  <c r="F51" i="46"/>
  <c r="F45" i="46"/>
  <c r="F38" i="48"/>
  <c r="G38" i="72"/>
  <c r="G38" i="41"/>
  <c r="C10" i="58"/>
  <c r="C40" i="117"/>
  <c r="E38" i="41"/>
  <c r="D47" i="49"/>
  <c r="E43" i="49"/>
  <c r="D23" i="50"/>
  <c r="E36" i="52"/>
  <c r="L42" i="46"/>
  <c r="C8" i="134"/>
  <c r="D8" i="134" s="1"/>
  <c r="D15" i="89"/>
  <c r="G10" i="41"/>
  <c r="D38" i="72"/>
  <c r="G11" i="117"/>
  <c r="C45" i="92"/>
  <c r="C45" i="139" s="1"/>
  <c r="G39" i="43"/>
  <c r="D46" i="49"/>
  <c r="D43" i="115"/>
  <c r="K42" i="46"/>
  <c r="L43" i="46"/>
  <c r="D26" i="134"/>
  <c r="D32" i="89"/>
  <c r="G25" i="139"/>
  <c r="E23" i="50"/>
  <c r="E11" i="49"/>
  <c r="D9" i="89"/>
  <c r="D40" i="74"/>
  <c r="E8" i="117"/>
  <c r="E45" i="49"/>
  <c r="C37" i="92"/>
  <c r="C37" i="139" s="1"/>
  <c r="H36" i="92"/>
  <c r="D45" i="49"/>
  <c r="G37" i="46"/>
  <c r="E36" i="46"/>
  <c r="D28" i="134"/>
  <c r="D33" i="89"/>
  <c r="E7" i="57"/>
  <c r="D11" i="92"/>
  <c r="H45" i="92"/>
  <c r="D44" i="41"/>
  <c r="H7" i="117"/>
  <c r="D28" i="89"/>
  <c r="E7" i="43"/>
  <c r="G36" i="92"/>
  <c r="E41" i="92"/>
  <c r="G42" i="92"/>
  <c r="D44" i="117"/>
  <c r="F37" i="49"/>
  <c r="F47" i="49"/>
  <c r="C23" i="50"/>
  <c r="E53" i="52"/>
  <c r="E45" i="52"/>
  <c r="C42" i="115"/>
  <c r="D11" i="134"/>
  <c r="D9" i="134"/>
  <c r="D34" i="89"/>
  <c r="C46" i="115"/>
  <c r="H11" i="117"/>
  <c r="H10" i="58"/>
  <c r="G46" i="139"/>
  <c r="D35" i="92"/>
  <c r="F36" i="92"/>
  <c r="F42" i="92"/>
  <c r="G43" i="74"/>
  <c r="C9" i="43"/>
  <c r="D44" i="92"/>
  <c r="C11" i="49"/>
  <c r="D40" i="49"/>
  <c r="F36" i="49"/>
  <c r="D45" i="52"/>
  <c r="D46" i="115"/>
  <c r="E47" i="46"/>
  <c r="C46" i="46"/>
  <c r="D21" i="89"/>
  <c r="G10" i="98"/>
  <c r="E38" i="98"/>
  <c r="G29" i="139"/>
  <c r="E44" i="49"/>
  <c r="D42" i="49"/>
  <c r="E53" i="49"/>
  <c r="C7" i="57"/>
  <c r="G7" i="139" s="1"/>
  <c r="E41" i="117"/>
  <c r="F10" i="98"/>
  <c r="C44" i="52"/>
  <c r="G17" i="139"/>
  <c r="D9" i="74"/>
  <c r="D47" i="41"/>
  <c r="D36" i="43"/>
  <c r="E42" i="43"/>
  <c r="F7" i="117"/>
  <c r="E37" i="117"/>
  <c r="H42" i="92"/>
  <c r="H42" i="57"/>
  <c r="E47" i="52"/>
  <c r="G47" i="139"/>
  <c r="D39" i="115"/>
  <c r="D38" i="44"/>
  <c r="D23" i="134"/>
  <c r="D39" i="134"/>
  <c r="D26" i="89"/>
  <c r="D40" i="89"/>
  <c r="D38" i="98"/>
  <c r="C38" i="98"/>
  <c r="K38" i="139" s="1"/>
  <c r="D10" i="98"/>
  <c r="C42" i="57"/>
  <c r="G42" i="139" s="1"/>
  <c r="H41" i="57"/>
  <c r="G21" i="139"/>
  <c r="D43" i="52"/>
  <c r="C43" i="57"/>
  <c r="G43" i="139" s="1"/>
  <c r="K44" i="46"/>
  <c r="F9" i="117"/>
  <c r="G45" i="92"/>
  <c r="D41" i="49"/>
  <c r="E42" i="49"/>
  <c r="H43" i="46"/>
  <c r="E9" i="92"/>
  <c r="F45" i="92"/>
  <c r="D44" i="49"/>
  <c r="G33" i="139"/>
  <c r="C41" i="49"/>
  <c r="D43" i="49"/>
  <c r="C41" i="52"/>
  <c r="E35" i="92"/>
  <c r="C10" i="98"/>
  <c r="K10" i="139" s="1"/>
  <c r="C40" i="43"/>
  <c r="G8" i="117"/>
  <c r="G39" i="117"/>
  <c r="D48" i="41"/>
  <c r="H37" i="117"/>
  <c r="E51" i="49"/>
  <c r="D38" i="51"/>
  <c r="D7" i="92"/>
  <c r="G44" i="117"/>
  <c r="F39" i="74"/>
  <c r="D9" i="92"/>
  <c r="D45" i="41"/>
  <c r="C41" i="92"/>
  <c r="C41" i="139" s="1"/>
  <c r="F37" i="117"/>
  <c r="D37" i="92"/>
  <c r="D37" i="57"/>
  <c r="C9" i="92"/>
  <c r="C9" i="139" s="1"/>
  <c r="E38" i="44"/>
  <c r="D22" i="134"/>
  <c r="D42" i="57"/>
  <c r="D11" i="43"/>
  <c r="C42" i="43"/>
  <c r="C35" i="117"/>
  <c r="D9" i="43"/>
  <c r="D39" i="43"/>
  <c r="L36" i="46"/>
  <c r="F41" i="49"/>
  <c r="F45" i="49"/>
  <c r="C11" i="115"/>
  <c r="E41" i="115"/>
  <c r="E45" i="115"/>
  <c r="I41" i="46"/>
  <c r="C42" i="46"/>
  <c r="C27" i="134"/>
  <c r="D27" i="134" s="1"/>
  <c r="D24" i="134"/>
  <c r="D40" i="134"/>
  <c r="D11" i="57"/>
  <c r="D41" i="92"/>
  <c r="G31" i="139"/>
  <c r="G23" i="139"/>
  <c r="G19" i="139"/>
  <c r="G15" i="139"/>
  <c r="I43" i="46"/>
  <c r="H35" i="92"/>
  <c r="E43" i="92"/>
  <c r="C43" i="52"/>
  <c r="E41" i="46"/>
  <c r="J44" i="46"/>
  <c r="E11" i="92"/>
  <c r="C39" i="49"/>
  <c r="D41" i="52"/>
  <c r="E9" i="115"/>
  <c r="E45" i="117"/>
  <c r="F9" i="49"/>
  <c r="D45" i="92"/>
  <c r="E44" i="52"/>
  <c r="E42" i="115"/>
  <c r="C41" i="57"/>
  <c r="G41" i="139" s="1"/>
  <c r="F7" i="43"/>
  <c r="E37" i="43"/>
  <c r="D44" i="52"/>
  <c r="F8" i="92"/>
  <c r="F9" i="74"/>
  <c r="G37" i="117"/>
  <c r="G38" i="98"/>
  <c r="F44" i="117"/>
  <c r="E9" i="74"/>
  <c r="F42" i="43"/>
  <c r="D9" i="49"/>
  <c r="D51" i="49"/>
  <c r="D13" i="134"/>
  <c r="D37" i="134"/>
  <c r="H38" i="98"/>
  <c r="G41" i="43"/>
  <c r="D42" i="43"/>
  <c r="C40" i="74"/>
  <c r="E35" i="43"/>
  <c r="F44" i="49"/>
  <c r="C39" i="52"/>
  <c r="G16" i="139"/>
  <c r="G13" i="139"/>
  <c r="H11" i="43"/>
  <c r="E41" i="43"/>
  <c r="F41" i="43"/>
  <c r="F35" i="43"/>
  <c r="E9" i="43"/>
  <c r="C36" i="43"/>
  <c r="C37" i="43"/>
  <c r="F9" i="43"/>
  <c r="F37" i="43"/>
  <c r="C35" i="43"/>
  <c r="D11" i="117"/>
  <c r="D45" i="117"/>
  <c r="G40" i="43"/>
  <c r="D38" i="122"/>
  <c r="C43" i="92"/>
  <c r="C43" i="139" s="1"/>
  <c r="C43" i="117"/>
  <c r="H42" i="43"/>
  <c r="E9" i="117"/>
  <c r="G42" i="117"/>
  <c r="F44" i="92"/>
  <c r="E45" i="92"/>
  <c r="G11" i="43"/>
  <c r="F36" i="43"/>
  <c r="G42" i="43"/>
  <c r="F42" i="117"/>
  <c r="G7" i="92"/>
  <c r="E39" i="92"/>
  <c r="E38" i="42"/>
  <c r="D41" i="43"/>
  <c r="D24" i="50"/>
  <c r="E24" i="50"/>
  <c r="F7" i="92"/>
  <c r="F24" i="50"/>
  <c r="C24" i="50"/>
  <c r="C48" i="115"/>
  <c r="D48" i="115"/>
  <c r="E48" i="115"/>
  <c r="H48" i="46"/>
  <c r="L48" i="46"/>
  <c r="K48" i="46"/>
  <c r="I48" i="46"/>
  <c r="D48" i="52"/>
  <c r="E48" i="52"/>
  <c r="F11" i="43"/>
  <c r="E38" i="122"/>
  <c r="D41" i="117"/>
  <c r="F38" i="42"/>
  <c r="E40" i="43"/>
  <c r="C39" i="117"/>
  <c r="H40" i="117"/>
  <c r="G8" i="92"/>
  <c r="F48" i="49"/>
  <c r="F40" i="43"/>
  <c r="D40" i="41"/>
  <c r="C8" i="43"/>
  <c r="F8" i="43"/>
  <c r="C7" i="117"/>
  <c r="C41" i="117"/>
  <c r="G40" i="117"/>
  <c r="H43" i="117"/>
  <c r="E35" i="49"/>
  <c r="H41" i="41"/>
  <c r="C41" i="43"/>
  <c r="H7" i="43"/>
  <c r="E8" i="43"/>
  <c r="E10" i="42"/>
  <c r="E7" i="117"/>
  <c r="F40" i="117"/>
  <c r="E10" i="116"/>
  <c r="D38" i="42"/>
  <c r="C39" i="43"/>
  <c r="G7" i="43"/>
  <c r="D8" i="43"/>
  <c r="H9" i="117"/>
  <c r="H39" i="117"/>
  <c r="E35" i="117"/>
  <c r="H35" i="46"/>
  <c r="I35" i="46"/>
  <c r="J35" i="46"/>
  <c r="F35" i="46"/>
  <c r="F35" i="49"/>
  <c r="G35" i="46"/>
  <c r="D35" i="49"/>
  <c r="C35" i="92"/>
  <c r="C35" i="139" s="1"/>
  <c r="F10" i="42"/>
  <c r="E11" i="43"/>
  <c r="D43" i="92"/>
  <c r="D43" i="117"/>
  <c r="E10" i="58"/>
  <c r="D10" i="116"/>
  <c r="D39" i="117"/>
  <c r="D38" i="116"/>
  <c r="C38" i="122"/>
  <c r="D46" i="41"/>
  <c r="C11" i="43"/>
  <c r="D35" i="43"/>
  <c r="D37" i="43"/>
  <c r="G9" i="117"/>
  <c r="D35" i="117"/>
  <c r="D41" i="41"/>
  <c r="D9" i="117"/>
  <c r="H41" i="117"/>
  <c r="H8" i="117"/>
  <c r="D36" i="117"/>
  <c r="G41" i="117"/>
  <c r="F26" i="50"/>
  <c r="C26" i="50"/>
  <c r="D26" i="50"/>
  <c r="E8" i="92"/>
  <c r="F37" i="92"/>
  <c r="F39" i="92"/>
  <c r="D40" i="92"/>
  <c r="L50" i="46"/>
  <c r="D50" i="115"/>
  <c r="C50" i="139"/>
  <c r="E50" i="49"/>
  <c r="F50" i="49"/>
  <c r="C50" i="115"/>
  <c r="D50" i="49"/>
  <c r="F7" i="49"/>
  <c r="D7" i="49"/>
  <c r="C38" i="51"/>
  <c r="C40" i="52"/>
  <c r="C52" i="52"/>
  <c r="C48" i="52"/>
  <c r="D37" i="117"/>
  <c r="F41" i="117"/>
  <c r="C44" i="117"/>
  <c r="D8" i="92"/>
  <c r="C22" i="139"/>
  <c r="C12" i="139"/>
  <c r="C38" i="68"/>
  <c r="G40" i="46"/>
  <c r="H40" i="46"/>
  <c r="E40" i="46"/>
  <c r="C40" i="92"/>
  <c r="C40" i="139" s="1"/>
  <c r="D40" i="46"/>
  <c r="E40" i="49"/>
  <c r="F40" i="49"/>
  <c r="E40" i="52"/>
  <c r="C40" i="49"/>
  <c r="J49" i="46"/>
  <c r="K49" i="46"/>
  <c r="E49" i="52"/>
  <c r="D49" i="49"/>
  <c r="E44" i="92"/>
  <c r="D10" i="48"/>
  <c r="D22" i="50"/>
  <c r="F22" i="50"/>
  <c r="D10" i="42"/>
  <c r="C9" i="117"/>
  <c r="H36" i="117"/>
  <c r="G43" i="117"/>
  <c r="F49" i="49"/>
  <c r="C21" i="50"/>
  <c r="G36" i="117"/>
  <c r="H38" i="116"/>
  <c r="E40" i="117"/>
  <c r="H45" i="117"/>
  <c r="F43" i="117"/>
  <c r="E49" i="49"/>
  <c r="C35" i="52"/>
  <c r="C7" i="74"/>
  <c r="E8" i="74"/>
  <c r="C41" i="74"/>
  <c r="C10" i="116"/>
  <c r="C11" i="117"/>
  <c r="F36" i="117"/>
  <c r="G38" i="116"/>
  <c r="D40" i="117"/>
  <c r="G45" i="117"/>
  <c r="E43" i="117"/>
  <c r="L7" i="46"/>
  <c r="C7" i="46"/>
  <c r="E7" i="115"/>
  <c r="K7" i="46"/>
  <c r="F21" i="50"/>
  <c r="C7" i="115"/>
  <c r="C7" i="49"/>
  <c r="E7" i="49"/>
  <c r="D21" i="50"/>
  <c r="H10" i="68"/>
  <c r="H10" i="57" s="1"/>
  <c r="F35" i="92"/>
  <c r="C39" i="46"/>
  <c r="F39" i="46"/>
  <c r="D39" i="52"/>
  <c r="E39" i="52"/>
  <c r="C39" i="92"/>
  <c r="C39" i="139" s="1"/>
  <c r="H40" i="92"/>
  <c r="C7" i="92"/>
  <c r="C7" i="139" s="1"/>
  <c r="E26" i="50"/>
  <c r="C37" i="117"/>
  <c r="E36" i="117"/>
  <c r="F39" i="117"/>
  <c r="F45" i="117"/>
  <c r="D9" i="115"/>
  <c r="C9" i="49"/>
  <c r="H8" i="92"/>
  <c r="G10" i="68"/>
  <c r="G10" i="57" s="1"/>
  <c r="D38" i="68"/>
  <c r="D38" i="57" s="1"/>
  <c r="D39" i="92"/>
  <c r="F53" i="46"/>
  <c r="G53" i="46"/>
  <c r="I53" i="46"/>
  <c r="J53" i="46"/>
  <c r="C53" i="49"/>
  <c r="D53" i="49"/>
  <c r="H7" i="92"/>
  <c r="C35" i="49"/>
  <c r="C49" i="49"/>
  <c r="F41" i="41"/>
  <c r="C36" i="117"/>
  <c r="H35" i="117"/>
  <c r="E39" i="117"/>
  <c r="L8" i="46"/>
  <c r="C8" i="92"/>
  <c r="C8" i="139" s="1"/>
  <c r="E8" i="49"/>
  <c r="C8" i="46"/>
  <c r="D8" i="52"/>
  <c r="E8" i="52"/>
  <c r="H37" i="92"/>
  <c r="H39" i="92"/>
  <c r="C52" i="115"/>
  <c r="D52" i="115"/>
  <c r="E52" i="115"/>
  <c r="D52" i="46"/>
  <c r="E52" i="49"/>
  <c r="G52" i="46"/>
  <c r="H44" i="92"/>
  <c r="C8" i="49"/>
  <c r="E25" i="50"/>
  <c r="D7" i="46"/>
  <c r="K8" i="46"/>
  <c r="L39" i="46"/>
  <c r="C52" i="46"/>
  <c r="K50" i="46"/>
  <c r="I49" i="46"/>
  <c r="G48" i="46"/>
  <c r="G37" i="92"/>
  <c r="G39" i="92"/>
  <c r="E38" i="68"/>
  <c r="E38" i="57" s="1"/>
  <c r="E40" i="92"/>
  <c r="C51" i="46"/>
  <c r="D51" i="115"/>
  <c r="E51" i="115"/>
  <c r="E51" i="46"/>
  <c r="D51" i="52"/>
  <c r="E51" i="52"/>
  <c r="F8" i="49"/>
  <c r="C25" i="50"/>
  <c r="L9" i="46"/>
  <c r="J8" i="46"/>
  <c r="F37" i="46"/>
  <c r="D36" i="46"/>
  <c r="K39" i="46"/>
  <c r="D53" i="46"/>
  <c r="L51" i="46"/>
  <c r="J50" i="46"/>
  <c r="H49" i="46"/>
  <c r="F48" i="46"/>
  <c r="D47" i="46"/>
  <c r="H11" i="46"/>
  <c r="J11" i="46"/>
  <c r="F11" i="46"/>
  <c r="G11" i="46"/>
  <c r="I11" i="46"/>
  <c r="F11" i="49"/>
  <c r="K37" i="46"/>
  <c r="L37" i="46"/>
  <c r="D37" i="115"/>
  <c r="E37" i="115"/>
  <c r="G41" i="92"/>
  <c r="F47" i="46"/>
  <c r="G47" i="46"/>
  <c r="J47" i="46"/>
  <c r="D47" i="115"/>
  <c r="C47" i="52"/>
  <c r="E47" i="115"/>
  <c r="H43" i="92"/>
  <c r="D8" i="49"/>
  <c r="E48" i="49"/>
  <c r="F39" i="49"/>
  <c r="D37" i="49"/>
  <c r="E11" i="74"/>
  <c r="E42" i="117"/>
  <c r="H9" i="92"/>
  <c r="H11" i="92"/>
  <c r="J36" i="46"/>
  <c r="C36" i="92"/>
  <c r="C36" i="139" s="1"/>
  <c r="E36" i="115"/>
  <c r="D36" i="52"/>
  <c r="F41" i="92"/>
  <c r="G46" i="46"/>
  <c r="E46" i="46"/>
  <c r="H46" i="46"/>
  <c r="G43" i="92"/>
  <c r="C11" i="92"/>
  <c r="C11" i="139" s="1"/>
  <c r="C51" i="49"/>
  <c r="E36" i="49"/>
  <c r="E47" i="49"/>
  <c r="D25" i="50"/>
  <c r="F25" i="50"/>
  <c r="C11" i="52"/>
  <c r="C10" i="51"/>
  <c r="D40" i="52"/>
  <c r="K36" i="46"/>
  <c r="C14" i="89"/>
  <c r="D14" i="89" s="1"/>
  <c r="D16" i="89"/>
  <c r="E7" i="74"/>
  <c r="E40" i="74"/>
  <c r="E44" i="117"/>
  <c r="G9" i="92"/>
  <c r="G11" i="92"/>
  <c r="C10" i="48"/>
  <c r="D48" i="49"/>
  <c r="E39" i="49"/>
  <c r="D11" i="49"/>
  <c r="E35" i="52"/>
  <c r="D53" i="52"/>
  <c r="D49" i="52"/>
  <c r="D36" i="115"/>
  <c r="F9" i="92"/>
  <c r="F11" i="92"/>
  <c r="E36" i="92"/>
  <c r="E42" i="92"/>
  <c r="D36" i="49"/>
  <c r="E38" i="48"/>
  <c r="E41" i="49"/>
  <c r="F23" i="50"/>
  <c r="D11" i="52"/>
  <c r="D35" i="52"/>
  <c r="C53" i="52"/>
  <c r="C49" i="52"/>
  <c r="C51" i="115"/>
  <c r="C47" i="115"/>
  <c r="D36" i="92"/>
  <c r="C48" i="49"/>
  <c r="D39" i="49"/>
  <c r="F46" i="49"/>
  <c r="E37" i="52"/>
  <c r="E52" i="52"/>
  <c r="C51" i="52"/>
  <c r="E8" i="115"/>
  <c r="C39" i="115"/>
  <c r="E50" i="115"/>
  <c r="E46" i="115"/>
  <c r="G7" i="46"/>
  <c r="D9" i="46"/>
  <c r="C11" i="46"/>
  <c r="C35" i="46"/>
  <c r="J37" i="46"/>
  <c r="H36" i="46"/>
  <c r="F40" i="46"/>
  <c r="H53" i="46"/>
  <c r="F52" i="46"/>
  <c r="D51" i="46"/>
  <c r="L49" i="46"/>
  <c r="J48" i="46"/>
  <c r="H47" i="46"/>
  <c r="F46" i="46"/>
  <c r="F53" i="49"/>
  <c r="C22" i="50"/>
  <c r="E22" i="50"/>
  <c r="D37" i="52"/>
  <c r="D52" i="52"/>
  <c r="D8" i="115"/>
  <c r="E39" i="115"/>
  <c r="C9" i="46"/>
  <c r="C42" i="49"/>
  <c r="E50" i="52"/>
  <c r="E46" i="52"/>
  <c r="D50" i="52"/>
  <c r="D46" i="52"/>
  <c r="E43" i="52"/>
  <c r="D7" i="115"/>
  <c r="F9" i="46"/>
  <c r="D8" i="46"/>
  <c r="H52" i="46"/>
  <c r="D50" i="46"/>
  <c r="D44" i="46"/>
  <c r="C50" i="52"/>
  <c r="C46" i="52"/>
  <c r="E43" i="115"/>
  <c r="E9" i="46"/>
  <c r="I36" i="46"/>
  <c r="J41" i="46"/>
  <c r="C50" i="46"/>
  <c r="I47" i="46"/>
  <c r="C44" i="46"/>
  <c r="C30" i="89"/>
  <c r="D30" i="89" s="1"/>
  <c r="C35" i="115"/>
  <c r="E53" i="115"/>
  <c r="E49" i="115"/>
  <c r="K9" i="46"/>
  <c r="I8" i="46"/>
  <c r="E37" i="46"/>
  <c r="C36" i="46"/>
  <c r="D41" i="46"/>
  <c r="J39" i="46"/>
  <c r="C53" i="46"/>
  <c r="K51" i="46"/>
  <c r="I50" i="46"/>
  <c r="G49" i="46"/>
  <c r="E48" i="46"/>
  <c r="C47" i="46"/>
  <c r="K45" i="46"/>
  <c r="I44" i="46"/>
  <c r="G43" i="46"/>
  <c r="E10" i="68"/>
  <c r="C45" i="46"/>
  <c r="E45" i="46"/>
  <c r="C38" i="48"/>
  <c r="C42" i="52"/>
  <c r="E11" i="115"/>
  <c r="E35" i="115"/>
  <c r="D41" i="115"/>
  <c r="D53" i="115"/>
  <c r="D49" i="115"/>
  <c r="D45" i="115"/>
  <c r="G9" i="74"/>
  <c r="F10" i="68"/>
  <c r="F10" i="57" s="1"/>
  <c r="D10" i="68"/>
  <c r="D10" i="57" s="1"/>
  <c r="C44" i="115"/>
  <c r="L44" i="46"/>
  <c r="D44" i="115"/>
  <c r="C9" i="52"/>
  <c r="D10" i="51"/>
  <c r="E42" i="52"/>
  <c r="D11" i="115"/>
  <c r="D35" i="115"/>
  <c r="C41" i="115"/>
  <c r="C53" i="115"/>
  <c r="C49" i="115"/>
  <c r="C45" i="115"/>
  <c r="C10" i="68"/>
  <c r="C10" i="57" s="1"/>
  <c r="G10" i="139" s="1"/>
  <c r="G41" i="46"/>
  <c r="H41" i="46"/>
  <c r="H42" i="46"/>
  <c r="I42" i="46"/>
  <c r="J43" i="46"/>
  <c r="K43" i="46"/>
  <c r="C43" i="115"/>
  <c r="C44" i="92"/>
  <c r="C44" i="139" s="1"/>
  <c r="C42" i="92"/>
  <c r="C42" i="139" s="1"/>
  <c r="C36" i="52"/>
  <c r="D42" i="52"/>
  <c r="E44" i="115"/>
  <c r="F7" i="46"/>
  <c r="L11" i="46"/>
  <c r="L35" i="46"/>
  <c r="I37" i="46"/>
  <c r="G36" i="46"/>
  <c r="C10" i="90"/>
  <c r="G7" i="74"/>
  <c r="G40" i="74"/>
  <c r="C8" i="115"/>
  <c r="E7" i="46"/>
  <c r="K11" i="46"/>
  <c r="K35" i="46"/>
  <c r="H37" i="46"/>
  <c r="F36" i="46"/>
  <c r="F7" i="74"/>
  <c r="F40" i="74"/>
  <c r="F38" i="72"/>
  <c r="E38" i="54"/>
  <c r="J9" i="46"/>
  <c r="H8" i="46"/>
  <c r="D37" i="46"/>
  <c r="L40" i="46"/>
  <c r="I39" i="46"/>
  <c r="G42" i="46"/>
  <c r="L52" i="46"/>
  <c r="J51" i="46"/>
  <c r="H50" i="46"/>
  <c r="F49" i="46"/>
  <c r="D48" i="46"/>
  <c r="L46" i="46"/>
  <c r="J45" i="46"/>
  <c r="H44" i="46"/>
  <c r="F43" i="46"/>
  <c r="E38" i="72"/>
  <c r="D11" i="74"/>
  <c r="D38" i="54"/>
  <c r="E40" i="115"/>
  <c r="I9" i="46"/>
  <c r="G8" i="46"/>
  <c r="C37" i="46"/>
  <c r="C41" i="46"/>
  <c r="K40" i="46"/>
  <c r="H39" i="46"/>
  <c r="F42" i="46"/>
  <c r="K52" i="46"/>
  <c r="I51" i="46"/>
  <c r="G50" i="46"/>
  <c r="E49" i="46"/>
  <c r="C48" i="46"/>
  <c r="K46" i="46"/>
  <c r="I45" i="46"/>
  <c r="G44" i="46"/>
  <c r="E43" i="46"/>
  <c r="E39" i="46"/>
  <c r="C37" i="115"/>
  <c r="C40" i="115"/>
  <c r="D40" i="115"/>
  <c r="H9" i="46"/>
  <c r="F8" i="46"/>
  <c r="E11" i="46"/>
  <c r="E35" i="46"/>
  <c r="C40" i="46"/>
  <c r="J40" i="46"/>
  <c r="G38" i="44"/>
  <c r="G39" i="46"/>
  <c r="E42" i="46"/>
  <c r="L53" i="46"/>
  <c r="J52" i="46"/>
  <c r="H51" i="46"/>
  <c r="F50" i="46"/>
  <c r="D49" i="46"/>
  <c r="L47" i="46"/>
  <c r="J46" i="46"/>
  <c r="H45" i="46"/>
  <c r="F44" i="46"/>
  <c r="D43" i="46"/>
  <c r="D39" i="46"/>
  <c r="C36" i="89"/>
  <c r="D36" i="89" s="1"/>
  <c r="G41" i="74"/>
  <c r="G37" i="74"/>
  <c r="J7" i="46"/>
  <c r="G9" i="46"/>
  <c r="E8" i="46"/>
  <c r="D11" i="46"/>
  <c r="L41" i="46"/>
  <c r="I40" i="46"/>
  <c r="F38" i="44"/>
  <c r="D42" i="46"/>
  <c r="K53" i="46"/>
  <c r="I52" i="46"/>
  <c r="G51" i="46"/>
  <c r="E50" i="46"/>
  <c r="C49" i="46"/>
  <c r="K47" i="46"/>
  <c r="I46" i="46"/>
  <c r="G45" i="46"/>
  <c r="E44" i="46"/>
  <c r="C43" i="46"/>
  <c r="F41" i="74"/>
  <c r="D10" i="54"/>
  <c r="I7" i="46"/>
  <c r="K41" i="46"/>
  <c r="E41" i="74"/>
  <c r="C9" i="115"/>
  <c r="C10" i="54"/>
  <c r="C36" i="115"/>
  <c r="H7" i="46"/>
  <c r="J38" i="44"/>
  <c r="F8" i="74"/>
  <c r="D41" i="74"/>
  <c r="D10" i="134"/>
  <c r="C38" i="90"/>
  <c r="E39" i="74"/>
  <c r="D39" i="74"/>
  <c r="D41" i="134"/>
  <c r="D29" i="134"/>
  <c r="D41" i="89"/>
  <c r="C42" i="74"/>
  <c r="E10" i="44"/>
  <c r="K38" i="44"/>
  <c r="E38" i="90"/>
  <c r="C37" i="74"/>
  <c r="G42" i="74"/>
  <c r="F43" i="74"/>
  <c r="D10" i="44"/>
  <c r="H10" i="44"/>
  <c r="C27" i="89"/>
  <c r="D27" i="89" s="1"/>
  <c r="F42" i="74"/>
  <c r="G10" i="44"/>
  <c r="L38" i="44"/>
  <c r="I38" i="44"/>
  <c r="C14" i="134"/>
  <c r="D14" i="134" s="1"/>
  <c r="E42" i="74"/>
  <c r="D43" i="74"/>
  <c r="C38" i="44"/>
  <c r="H38" i="44"/>
  <c r="D25" i="134"/>
  <c r="E10" i="90"/>
  <c r="F11" i="74"/>
  <c r="C10" i="72"/>
  <c r="D10" i="72"/>
  <c r="G10" i="72"/>
  <c r="F10" i="72"/>
  <c r="E10" i="72"/>
  <c r="C20" i="89"/>
  <c r="D20" i="89" s="1"/>
  <c r="C8" i="89"/>
  <c r="D8" i="89" s="1"/>
  <c r="D18" i="89"/>
  <c r="D24" i="89"/>
  <c r="D37" i="89"/>
  <c r="D25" i="89"/>
  <c r="D31" i="89"/>
  <c r="D19" i="89"/>
  <c r="D13" i="89"/>
  <c r="D11" i="89"/>
  <c r="D23" i="89"/>
  <c r="D29" i="89"/>
  <c r="D35" i="89"/>
  <c r="C38" i="134"/>
  <c r="D38" i="134" s="1"/>
  <c r="C30" i="134"/>
  <c r="D30" i="134" s="1"/>
  <c r="C20" i="134"/>
  <c r="L10" i="44"/>
  <c r="K10" i="44"/>
  <c r="F10" i="44"/>
  <c r="C10" i="44"/>
  <c r="J10" i="44"/>
  <c r="I10" i="44"/>
  <c r="C38" i="54"/>
  <c r="E10" i="54"/>
  <c r="E38" i="51"/>
  <c r="E10" i="51"/>
  <c r="F10" i="48"/>
  <c r="E10" i="48"/>
  <c r="D38" i="48"/>
  <c r="H38" i="68"/>
  <c r="H38" i="57" s="1"/>
  <c r="G38" i="68"/>
  <c r="G38" i="57" s="1"/>
  <c r="F38" i="68"/>
  <c r="F38" i="57" s="1"/>
  <c r="F38" i="116"/>
  <c r="E38" i="116"/>
  <c r="H10" i="116"/>
  <c r="G10" i="116"/>
  <c r="F10" i="116"/>
  <c r="H38" i="42"/>
  <c r="G38" i="42"/>
  <c r="I10" i="42"/>
  <c r="H10" i="42"/>
  <c r="G10" i="42"/>
  <c r="C38" i="41"/>
  <c r="H36" i="41"/>
  <c r="H37" i="41"/>
  <c r="E10" i="41"/>
  <c r="D10" i="58"/>
  <c r="G10" i="58"/>
  <c r="C10" i="38"/>
  <c r="C10" i="41"/>
  <c r="H38" i="123"/>
  <c r="G38" i="71" s="1"/>
  <c r="E38" i="71"/>
  <c r="F38" i="71"/>
  <c r="C38" i="71"/>
  <c r="D10" i="123"/>
  <c r="C10" i="71" s="1"/>
  <c r="F38" i="90" l="1"/>
  <c r="D38" i="49"/>
  <c r="D38" i="90"/>
  <c r="C12" i="89"/>
  <c r="D12" i="89" s="1"/>
  <c r="C36" i="134"/>
  <c r="D36" i="134" s="1"/>
  <c r="C12" i="134"/>
  <c r="D12" i="134" s="1"/>
  <c r="E38" i="115"/>
  <c r="E10" i="92"/>
  <c r="E38" i="46"/>
  <c r="D38" i="46"/>
  <c r="G38" i="46"/>
  <c r="C38" i="57"/>
  <c r="G38" i="139" s="1"/>
  <c r="E38" i="52"/>
  <c r="E10" i="57"/>
  <c r="D38" i="52"/>
  <c r="F38" i="46"/>
  <c r="H38" i="46"/>
  <c r="F38" i="49"/>
  <c r="C38" i="46"/>
  <c r="L38" i="46"/>
  <c r="K38" i="46"/>
  <c r="E10" i="52"/>
  <c r="E38" i="49"/>
  <c r="J38" i="46"/>
  <c r="C38" i="115"/>
  <c r="I38" i="46"/>
  <c r="D38" i="115"/>
  <c r="C38" i="49"/>
  <c r="D10" i="92"/>
  <c r="D10" i="117"/>
  <c r="E10" i="117"/>
  <c r="F10" i="92"/>
  <c r="F10" i="117"/>
  <c r="D10" i="41"/>
  <c r="C10" i="52"/>
  <c r="E10" i="49"/>
  <c r="C10" i="115"/>
  <c r="G10" i="117"/>
  <c r="L10" i="46"/>
  <c r="D10" i="46"/>
  <c r="F10" i="49"/>
  <c r="C17" i="134"/>
  <c r="D17" i="134" s="1"/>
  <c r="D20" i="134"/>
  <c r="H10" i="92"/>
  <c r="D10" i="52"/>
  <c r="F10" i="41"/>
  <c r="H10" i="117"/>
  <c r="C10" i="49"/>
  <c r="C10" i="43"/>
  <c r="I10" i="46"/>
  <c r="C38" i="52"/>
  <c r="J10" i="46"/>
  <c r="G10" i="92"/>
  <c r="C10" i="46"/>
  <c r="F10" i="46"/>
  <c r="G10" i="46"/>
  <c r="E10" i="46"/>
  <c r="D10" i="115"/>
  <c r="E10" i="115"/>
  <c r="K10" i="46"/>
  <c r="H10" i="46"/>
  <c r="D10" i="49"/>
  <c r="C17" i="89"/>
  <c r="D17" i="89" s="1"/>
  <c r="D38" i="71"/>
  <c r="F10" i="71"/>
  <c r="E10" i="71"/>
  <c r="D10" i="71"/>
  <c r="G10" i="71"/>
  <c r="M38" i="64"/>
  <c r="L38" i="76" s="1"/>
  <c r="L38" i="64"/>
  <c r="K38" i="76" s="1"/>
  <c r="D10" i="64" l="1"/>
  <c r="C10" i="76" s="1"/>
  <c r="M10" i="64"/>
  <c r="L10" i="76" s="1"/>
  <c r="L10" i="64"/>
  <c r="K10" i="76" s="1"/>
  <c r="G10" i="64"/>
  <c r="F10" i="76" s="1"/>
  <c r="H38" i="64"/>
  <c r="G38" i="76" s="1"/>
  <c r="E38" i="64"/>
  <c r="D38" i="76" s="1"/>
  <c r="D38" i="64"/>
  <c r="C38" i="76" s="1"/>
  <c r="G38" i="64"/>
  <c r="F38" i="76" s="1"/>
  <c r="K38" i="64"/>
  <c r="J38" i="76" s="1"/>
  <c r="I38" i="64"/>
  <c r="H38" i="76" s="1"/>
  <c r="F38" i="64"/>
  <c r="E38" i="76" s="1"/>
  <c r="C38" i="64"/>
  <c r="J38" i="64"/>
  <c r="I38" i="76" s="1"/>
  <c r="C10" i="64"/>
  <c r="K10" i="64"/>
  <c r="J10" i="76" s="1"/>
  <c r="J10" i="64"/>
  <c r="I10" i="76" s="1"/>
  <c r="F10" i="64"/>
  <c r="E10" i="76" s="1"/>
  <c r="I10" i="64"/>
  <c r="H10" i="76" s="1"/>
  <c r="H10" i="64"/>
  <c r="G10" i="76" s="1"/>
  <c r="E10" i="64"/>
  <c r="D10" i="76" s="1"/>
  <c r="K38" i="71"/>
  <c r="C38" i="61"/>
  <c r="C38" i="74"/>
  <c r="H10" i="61"/>
  <c r="G10" i="74" s="1"/>
  <c r="I10" i="61"/>
  <c r="C10" i="74"/>
  <c r="E10" i="61"/>
  <c r="D10" i="74" s="1"/>
  <c r="F10" i="61"/>
  <c r="E10" i="74" s="1"/>
  <c r="G10" i="61"/>
  <c r="F10" i="74" s="1"/>
  <c r="C10" i="61"/>
  <c r="H38" i="58"/>
  <c r="E38" i="58"/>
  <c r="D42" i="41"/>
  <c r="D38" i="38"/>
  <c r="D38" i="43" s="1"/>
  <c r="H38" i="38"/>
  <c r="H38" i="43" s="1"/>
  <c r="E38" i="38"/>
  <c r="E38" i="43" s="1"/>
  <c r="F38" i="38"/>
  <c r="F38" i="43" s="1"/>
  <c r="G38" i="38"/>
  <c r="G38" i="43" s="1"/>
  <c r="C38" i="38"/>
  <c r="D10" i="38"/>
  <c r="D10" i="43" s="1"/>
  <c r="E10" i="38"/>
  <c r="E10" i="43" s="1"/>
  <c r="F10" i="38"/>
  <c r="F10" i="43" s="1"/>
  <c r="G10" i="38"/>
  <c r="G10" i="43" s="1"/>
  <c r="H10" i="38"/>
  <c r="H10" i="43" s="1"/>
  <c r="C10" i="92" l="1"/>
  <c r="C10" i="139" s="1"/>
  <c r="C10" i="117"/>
  <c r="E38" i="92"/>
  <c r="E38" i="117"/>
  <c r="H38" i="117"/>
  <c r="H38" i="92"/>
  <c r="H38" i="41"/>
  <c r="F38" i="41"/>
  <c r="C38" i="43"/>
  <c r="D38" i="41"/>
  <c r="H7" i="41"/>
  <c r="F7" i="41"/>
  <c r="D7" i="41"/>
  <c r="D11" i="41"/>
  <c r="F11" i="41"/>
  <c r="H11" i="41"/>
  <c r="D10" i="122"/>
  <c r="D10" i="90" s="1"/>
  <c r="F8" i="41"/>
  <c r="H8" i="41"/>
  <c r="D8" i="41"/>
  <c r="F37" i="41"/>
  <c r="D37" i="41"/>
  <c r="C10" i="122"/>
  <c r="H10" i="71"/>
  <c r="C10" i="123"/>
  <c r="F9" i="41"/>
  <c r="H9" i="41"/>
  <c r="D9" i="41"/>
  <c r="H35" i="41"/>
  <c r="F35" i="41"/>
  <c r="D35" i="41"/>
  <c r="D38" i="58"/>
  <c r="G38" i="58"/>
  <c r="J38" i="71"/>
  <c r="F38" i="58"/>
  <c r="I38" i="71"/>
  <c r="F36" i="41"/>
  <c r="D36" i="41"/>
  <c r="G38" i="74"/>
  <c r="D39" i="41"/>
  <c r="F39" i="41"/>
  <c r="H39" i="41"/>
  <c r="G38" i="61"/>
  <c r="F38" i="74" s="1"/>
  <c r="C38" i="58"/>
  <c r="F38" i="61"/>
  <c r="E38" i="74" s="1"/>
  <c r="K10" i="71"/>
  <c r="E38" i="61"/>
  <c r="D38" i="74" s="1"/>
  <c r="H38" i="71"/>
  <c r="J10" i="71"/>
  <c r="I10" i="71"/>
  <c r="E10" i="122"/>
  <c r="F10" i="90" s="1"/>
  <c r="G38" i="92" l="1"/>
  <c r="G38" i="117"/>
  <c r="F38" i="117"/>
  <c r="F38" i="92"/>
  <c r="C38" i="117"/>
  <c r="C38" i="92"/>
  <c r="C38" i="139" s="1"/>
  <c r="D38" i="117"/>
  <c r="D38" i="92"/>
  <c r="H10" i="41"/>
</calcChain>
</file>

<file path=xl/sharedStrings.xml><?xml version="1.0" encoding="utf-8"?>
<sst xmlns="http://schemas.openxmlformats.org/spreadsheetml/2006/main" count="2882" uniqueCount="344">
  <si>
    <t>Total</t>
  </si>
  <si>
    <t>%</t>
  </si>
  <si>
    <t>Própria empresa</t>
  </si>
  <si>
    <t>Centro Emprego/Formação (IEFP)</t>
  </si>
  <si>
    <t>Assoc. empregadores</t>
  </si>
  <si>
    <t>Assoc. sindicais/profissionais</t>
  </si>
  <si>
    <t>escolas/univers.</t>
  </si>
  <si>
    <t>Empresas Formação</t>
  </si>
  <si>
    <t>Emp. cuja ativ. não é formação</t>
  </si>
  <si>
    <t>Outros</t>
  </si>
  <si>
    <t>direito adq. No ano de ref.</t>
  </si>
  <si>
    <t>Por antecipação do direito</t>
  </si>
  <si>
    <t>Empregador</t>
  </si>
  <si>
    <t>Trabalhador (artº 131, Lei 7/2009)</t>
  </si>
  <si>
    <t>Empresa utiliz. mão de obra</t>
  </si>
  <si>
    <t>Sexo</t>
  </si>
  <si>
    <t>Escalão etário</t>
  </si>
  <si>
    <t>65 e mais anos</t>
  </si>
  <si>
    <t>Menos de 18 anos</t>
  </si>
  <si>
    <t>18 a 34 anos</t>
  </si>
  <si>
    <t>35 a 44 anos</t>
  </si>
  <si>
    <t>45 a 64 anos</t>
  </si>
  <si>
    <t>1 Inferior ao 1º ciclo do ensino básico</t>
  </si>
  <si>
    <t>2 Ensino básico</t>
  </si>
  <si>
    <t>3 Ensino secundário</t>
  </si>
  <si>
    <t>4 Ensino pós secundário não superior nível IV</t>
  </si>
  <si>
    <t>5 Bacharelato</t>
  </si>
  <si>
    <t>6 Licenciatura</t>
  </si>
  <si>
    <t>7 Mestrado</t>
  </si>
  <si>
    <t>8 Doutoramento</t>
  </si>
  <si>
    <t>9 Ignorado</t>
  </si>
  <si>
    <t>1 Representantes do poder legislativo e de órgãos executivos, dirigentes, directores e gestores executivos</t>
  </si>
  <si>
    <t>2 Especialistas das actividades intelectuais e científicas</t>
  </si>
  <si>
    <t>3 Técnicos e profissões de nível intermédio</t>
  </si>
  <si>
    <t>4 Pessoal administrativo</t>
  </si>
  <si>
    <t>5 Trabalhadores dos serviços pessoais, de protecção e segurança e vendedores</t>
  </si>
  <si>
    <t>6 Agricultores e trabalhadores qualificados da agricultura, da pesca e da floresta</t>
  </si>
  <si>
    <t>7 Trabalhadores qualificados da indústria, construção e artífices</t>
  </si>
  <si>
    <t>8 Operadores de instalações e máquinas e trabalhadores da montagem</t>
  </si>
  <si>
    <t>9 Trabalhadores não qualificados</t>
  </si>
  <si>
    <t xml:space="preserve">Encargos globais </t>
  </si>
  <si>
    <t>Encargos entidade empregadora</t>
  </si>
  <si>
    <t>Pag horas formação</t>
  </si>
  <si>
    <t>Restante financ. Entidade empregadora</t>
  </si>
  <si>
    <t>10 - 49 Pessoas</t>
  </si>
  <si>
    <t>50 - 249 Pessoas</t>
  </si>
  <si>
    <t>Atividades (CAE Rev-3)</t>
  </si>
  <si>
    <t>B  Indústrias extrativas</t>
  </si>
  <si>
    <t>C  Indústrias transformadoras</t>
  </si>
  <si>
    <t>F  Construção</t>
  </si>
  <si>
    <t>G Comércio por grosso e a retalho; reparação de veículos automóveis e motociclos</t>
  </si>
  <si>
    <t>H  Transportes e Armazenagem</t>
  </si>
  <si>
    <t>I  Alojamento, restauração e similares</t>
  </si>
  <si>
    <t>A  Agricultura, prod. animal, caça, florest. e pesca</t>
  </si>
  <si>
    <t>1 - 9 Pessoas</t>
  </si>
  <si>
    <t>250 - 499 Pessoas</t>
  </si>
  <si>
    <t>500 ou Mais Pessoas</t>
  </si>
  <si>
    <t>D Eletricidade, gás, vapor, água quente e fria e ar frio</t>
  </si>
  <si>
    <t>E Captação, tratamento e dist. de água; San., gestão de resíduos e despoluição</t>
  </si>
  <si>
    <t>L  Atividades imobiliárias</t>
  </si>
  <si>
    <t>K  Atividades financeiras e de seguros</t>
  </si>
  <si>
    <t>J  Atividades de informação e comunicação</t>
  </si>
  <si>
    <t>M  Actividades de consultoria, cient., téc. e sim.</t>
  </si>
  <si>
    <t>N Actividades adm. e dos serv. de apoio</t>
  </si>
  <si>
    <t>P Educação</t>
  </si>
  <si>
    <t>Q Atividades de saúde humana e apoio social</t>
  </si>
  <si>
    <t>R Atividades artísticas, de espect., desp. e rec.</t>
  </si>
  <si>
    <t>S Outras atividades de serviços</t>
  </si>
  <si>
    <t>U Ativ. dos org. internac. e out. inst. extra-territ.</t>
  </si>
  <si>
    <t>O Adm. pública e defesa; Seg. social obrig.</t>
  </si>
  <si>
    <t>Nº</t>
  </si>
  <si>
    <t>Escolas/ Universidades</t>
  </si>
  <si>
    <t>Entidades Formadoras</t>
  </si>
  <si>
    <t>Período de referência</t>
  </si>
  <si>
    <t>Direito adquirido no ano de referência</t>
  </si>
  <si>
    <t>Direito adquirido nos dois anos anteriores</t>
  </si>
  <si>
    <t>Escalão de pessoal ao serviço</t>
  </si>
  <si>
    <t>Iniciativa da formação</t>
  </si>
  <si>
    <t>Laboral</t>
  </si>
  <si>
    <t>Pós-Laboral</t>
  </si>
  <si>
    <t>Misto</t>
  </si>
  <si>
    <t xml:space="preserve"> Ignorado</t>
  </si>
  <si>
    <t>Doutoramento</t>
  </si>
  <si>
    <t xml:space="preserve"> Mestrado</t>
  </si>
  <si>
    <t>Licenciatura</t>
  </si>
  <si>
    <t>Bacharelato</t>
  </si>
  <si>
    <t xml:space="preserve"> Ensino secundário</t>
  </si>
  <si>
    <t>Ensino básico</t>
  </si>
  <si>
    <t>Ensino pós secundário não superior</t>
  </si>
  <si>
    <t>Inferior ao 1º ciclo do ens. básico</t>
  </si>
  <si>
    <t>Pessoal administrativo</t>
  </si>
  <si>
    <t xml:space="preserve">Dirigentes, diretores e gestores </t>
  </si>
  <si>
    <t>Trab. não qualificados</t>
  </si>
  <si>
    <t>Horas pagas e não trabalhadas</t>
  </si>
  <si>
    <t>Milhares de euros</t>
  </si>
  <si>
    <t>Homens</t>
  </si>
  <si>
    <t>Mulheres</t>
  </si>
  <si>
    <t>* Não inclui trabalhadores com ignorado na variável sexo</t>
  </si>
  <si>
    <t>* Não inclui trabalhadores com ignorado na variável habilitações</t>
  </si>
  <si>
    <t>Habilitações</t>
  </si>
  <si>
    <t>-</t>
  </si>
  <si>
    <t>1 EDUCAÇÃO</t>
  </si>
  <si>
    <t>0 PROGRAMAS GERAIS</t>
  </si>
  <si>
    <t>2 ARTES E HUMANIDADES</t>
  </si>
  <si>
    <t>3 CIÊNCIAS SOCIAIS, COMÉRCIO E DIREITO</t>
  </si>
  <si>
    <t>4 CIÊNCIAS, MATEMÁTICA E INFORMÁTICA</t>
  </si>
  <si>
    <t>5 ENGENHARIA, INDÚSTRIAS TRANSFORMADORAS E CONSTRUÇÃO</t>
  </si>
  <si>
    <t>6 AGRICULTURA</t>
  </si>
  <si>
    <t>7 SAÚDE E PROTEÇÃO SOCIAL</t>
  </si>
  <si>
    <t>8 SERVIÇOS</t>
  </si>
  <si>
    <t>9 DESCONHECIDO OU NÃO ESPECIFICADO</t>
  </si>
  <si>
    <t>Tipo de horário</t>
  </si>
  <si>
    <t>Situação face à frequência de formação</t>
  </si>
  <si>
    <t>Custos com formação</t>
  </si>
  <si>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</si>
  <si>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 xml:space="preserve">CONTINENTE </t>
  </si>
  <si>
    <t>* Não inclui trabalhadores com ignorado na variável escalão etário</t>
  </si>
  <si>
    <t>Area de educação e formação (CNAEF 2005)</t>
  </si>
  <si>
    <t>* O total apresentado refere-se a participações e não a trabalhadores, uma vez que estes contam tantas vezes quantas as diferentes áreas de formação frequentadas. O mesmo se aplica aos outros subtotais a um e a dois dígitos (grandes grupos e subgrupos)</t>
  </si>
  <si>
    <t>Profissão (CPP 2010)</t>
  </si>
  <si>
    <t>Euros</t>
  </si>
  <si>
    <t xml:space="preserve">Média Custos </t>
  </si>
  <si>
    <t>Taxa participação em formação</t>
  </si>
  <si>
    <t>Indicadores de Formação Profissional</t>
  </si>
  <si>
    <t>Média Horas</t>
  </si>
  <si>
    <t>Participações (Nº e %)</t>
  </si>
  <si>
    <t>Duração (nº e %)</t>
  </si>
  <si>
    <t>ignorado</t>
  </si>
  <si>
    <t xml:space="preserve">   010-080 Programas de base e Alfabetização</t>
  </si>
  <si>
    <t xml:space="preserve">   090 Desenvolvimento Pessoal</t>
  </si>
  <si>
    <t>Ignorado</t>
  </si>
  <si>
    <t>* O trabalhador pode ser contado mais que uma vez consoante as diferentes iniciativas que corresponderam às ações de formação frequentadas</t>
  </si>
  <si>
    <t>* O trabalhador pode ser contado mais que uma vez consoante os diferentes períodos  de referência que corresponderam às ações de formação frequentadas</t>
  </si>
  <si>
    <t>* O trabalhador pode ser contado mais que uma vez consoante os diferentes tipos de horário que corresponderam às ações de formação frequentadas</t>
  </si>
  <si>
    <t>* O trabalhador pode ser contado mais que uma vez consoante os diferentes tipos de entidade formadora que corresponderam às ações de formação frequentadas</t>
  </si>
  <si>
    <t>Financiamento Externo</t>
  </si>
  <si>
    <t>QUADRO 1</t>
  </si>
  <si>
    <t>NÚMERO DE EMPRESAS EM OUTUBRO COM TRABALHADORES POR CONTA DE OUTREM, SEGUNDO O ESCALÃO DE PESSOAL AO SERVIÇO POR ATIVIDADE ECONÓMICA</t>
  </si>
  <si>
    <t>QUADRO 2</t>
  </si>
  <si>
    <t>NÚMERO DE PESSOAS AO SERVIÇO NAS EMPRESAS COM TRABALHADORES POR CONTA DE OUTREM EM OUTUBRO  SEGUNDO O ESCALÃO DE PESSOAL AO SERVIÇO POR ATIVIDADE ECONÓMICA</t>
  </si>
  <si>
    <t>QUADRO 3</t>
  </si>
  <si>
    <t>NÚMERO DE TRABALHADORES POR CONTA DE OUTREM EM OUTUBRO, SEGUNDO O SEXO, POR ATIVIDADE ECONÓMICA</t>
  </si>
  <si>
    <t>NÚMERO DE TRABALHADORES POR CONTA DE OUTREM EM OUTUBRO, SEGUNDO O ESCALÃO ETÁRIO, POR ATIVIDADE ECONÓMICA</t>
  </si>
  <si>
    <t>QUADRO 4</t>
  </si>
  <si>
    <t>QUADRO 5</t>
  </si>
  <si>
    <t>NÚMERO DE TRABALHADORES POR CONTA DE OUTREM EM OUTUBRO SEGUNDO AS HABILITAÇÕES, POR ATIVIDADE ECONÓMICA</t>
  </si>
  <si>
    <t>Curso técnico superior profissional</t>
  </si>
  <si>
    <t>QUADRO 6</t>
  </si>
  <si>
    <t>NÚMERO DE TRABALHADORES POR CONTA DE OUTREM EM OUTUBRO SEGUNDO A PROFISSÃO (CPP 2010), POR ATIVIDADE ECONÓMICA</t>
  </si>
  <si>
    <t>Especialistas das ativ. intelectuais e científicas</t>
  </si>
  <si>
    <t>Técnicos e profissões de nível intermédio</t>
  </si>
  <si>
    <t>Trab. dos serviços pessoais, de proteção e segurança e vendedores</t>
  </si>
  <si>
    <t>Agricultores e trab. qualificados da agricultura, pesca e floresta</t>
  </si>
  <si>
    <t>Trab. qualificados da indústria, construção e artífices</t>
  </si>
  <si>
    <t>Operadores de instalações e máquinas e trab. montagem</t>
  </si>
  <si>
    <t>Residual</t>
  </si>
  <si>
    <t>QUADRO 7</t>
  </si>
  <si>
    <t>NÚMERO E PERCENTAGEM DE EMPRESAS SEGUNDO A SITUAÇÃO FACE À FREQUÊNCIA DE FORMAÇÃO, POR ATIVIDADE ECONÓMICA</t>
  </si>
  <si>
    <t>Promoveram ações 
de formação</t>
  </si>
  <si>
    <t xml:space="preserve">Com trabalhadores em regime trab. estudante ou em processo de RVCC </t>
  </si>
  <si>
    <t>Atribuiram compensão 
monetária  ou crédito de horas</t>
  </si>
  <si>
    <t>QUADRO 8</t>
  </si>
  <si>
    <t>QUADRO 9</t>
  </si>
  <si>
    <t>PERCENTAGEM DE  EMPRESAS COM TRABALHADORES ENVOLVIDOS EM FORMAÇÃO OU ATIVIDADE EDUCATIVA OU QUE EM SUBSTITUIÇÃO RECEBERAM COMPENSAÇÃO*, SEGUNDO O  ESCALÃO DE PESSOAL AO SERVIÇO POR ATIVIDADE ECONÓMICA</t>
  </si>
  <si>
    <t>NÚMERO DE  EMPRESAS COM TRABALHADORES ENVOLVIDOS EM FORMAÇÃO OU ATIVIDADE EDUCATIVA OU QUE EM SUBSTITUIÇÃO RECEBERAM COMPENSAÇÃO*, SEGUNDO O  ESCALÃO DE PESSOAL AO SERVIÇO POR ATIVIDADE ECONÓMICA</t>
  </si>
  <si>
    <t>NÚMERO DE TRABALHADORES ENVOLVIDOS EM FORMAÇÃO OU ATIVIDADE EDUCATIVA OU QUE EM SUBSTITUIÇÃO RECEBERAM COMPENSAÇÃO*, SEGUNDO O  ESCALÃO DE PESSOAL AO SERVIÇO POR ATIVIDADE ECONÓMICA</t>
  </si>
  <si>
    <t>QUADRO 10</t>
  </si>
  <si>
    <t>QUADRO 11</t>
  </si>
  <si>
    <t>NÚMERO DE TRABALHADORES EM AÇÕES DE FORMAÇÃO, SEGUNDO O  ESCALÃO DE PESSOAL AO SERVIÇO POR ATIVIDADE ECONÓMICA</t>
  </si>
  <si>
    <t>QUADRO 12</t>
  </si>
  <si>
    <t>QUADRO 13</t>
  </si>
  <si>
    <t>PERCENTAGEM* DE TRABALHADORES EM AÇÕES DE FORMAÇÃO, SEGUNDO O  ESCALÃO DE PESSOAL AO SERVIÇO POR ATIVIDADE ECONÓMICA</t>
  </si>
  <si>
    <t>PERCENTAGEM* DE TRABALHADORES ENVOLVIDOS EM FORMAÇÃO OU ATIVIDADE EDUCATIVA OU QUE EM SUBSTITUIÇÃO RECEBERAM COMPENSAÇÃO**, SEGUNDO O  ESCALÃO DE PESSOAL AO SERVIÇO POR ATIVIDADE ECONÓMICA</t>
  </si>
  <si>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</si>
  <si>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QUADRO 14</t>
  </si>
  <si>
    <t>NÚMERO DE TRABALHADORES* EM AÇÕES DE FORMAÇÃO SEGUNDO O PERÍODO DE REFERÊNCIA DO DIREITO À FORMAÇÃO, POR ATIVIDADE ECONÓMICA</t>
  </si>
  <si>
    <t>PERCENTAGEM* DE TRABALHADORES EM AÇÕES DE FORMAÇÃO SEGUNDO O PERÍODO DE REFERÊNCIA DO DIREITO À FORMAÇÃO, POR ATIVIDADE ECONÓMICA</t>
  </si>
  <si>
    <t>QUADRO 15</t>
  </si>
  <si>
    <t>QUADRO 16</t>
  </si>
  <si>
    <t>QUADRO 17</t>
  </si>
  <si>
    <t>PERCENTAGEM DE TRABALHADORES* EM AÇÕES DE FORMAÇÃO SEGUNDO O PERÍODO DE REFERÊNCIA DO DIREITO À FORMAÇÃO, POR ESCALÃO DE PESSOAL AO SERVIÇO</t>
  </si>
  <si>
    <t>NÚMERO DE TRABALHADORES* EM AÇÕES DE FORMAÇÃO SEGUNDO A INICIATIVA DA FORMAÇÃO, POR ATIVIDADE ECONÓMICA</t>
  </si>
  <si>
    <t>QUADRO 18</t>
  </si>
  <si>
    <t>QUADRO 19</t>
  </si>
  <si>
    <t>PERCENTAGEM DE TRABALHADORES* EM AÇÕES DE FORMAÇÃO SEGUNDO A INICIATIVA DA FORMAÇÃO, POR ATIVIDADE ECONÓMICA</t>
  </si>
  <si>
    <t>QUADRO 20</t>
  </si>
  <si>
    <t>NÚMERO DE TRABALHADORES* EM AÇÕES DE FORMAÇÃO SEGUNDO O TIPO DE HORÁRIO EM QUE DECORREM, POR ATIVIDADE ECONÓMICA</t>
  </si>
  <si>
    <t>PERCENTAGEM DE TRABALHADORES* EM AÇÕES DE FORMAÇÃO SEGUNDO O TIPO DE HORÁRIO EM QUE DECORREM, POR ATIVIDADE ECONÓMICA</t>
  </si>
  <si>
    <t>QUADRO 21</t>
  </si>
  <si>
    <t>QUADRO 22</t>
  </si>
  <si>
    <t>NÚMERO DE TRABALHADORES* EM AÇÕES DE FORMAÇÃO SEGUNDO AS ENTIDADES FORMADORAS, POR ATIVIDADE ECONÓMICA</t>
  </si>
  <si>
    <t>Empresas cuja atividade não é formação</t>
  </si>
  <si>
    <t>Associações sindicais/ profissionais</t>
  </si>
  <si>
    <t>Desc.</t>
  </si>
  <si>
    <t>PERCENTAGEM DE TRABALHADORES* EM AÇÕES DE FORMAÇÃO SEGUNDO AS ENTIDADES FORMADORAS, POR ATIVIDADE ECONÓMICA</t>
  </si>
  <si>
    <t>QUADRO 23</t>
  </si>
  <si>
    <t>PARTICIPAÇÃO EM AÇÕES DE FORMAÇÃO E SUA DISTRIBUIÇÃO PERCENTUAL, SEGUNDO A ÁREA DE EDUCAÇÃO E FORMAÇÃO</t>
  </si>
  <si>
    <t>QUADRO 24</t>
  </si>
  <si>
    <t>QUADRO 25</t>
  </si>
  <si>
    <t>DURAÇÃO DAS AÇÕES DE FORMAÇÃO (nº de horas) E DISTRIBUIÇÃO PERCENTUAL, SEGUNDO A ÁREA DE EDUCAÇÃO E FORMAÇÃO</t>
  </si>
  <si>
    <t>QUADRO 26</t>
  </si>
  <si>
    <t>QUADRO 27</t>
  </si>
  <si>
    <t>NÚMERO DE TRABALHADORES* EM AÇÕES DE FORMAÇÃO SEGUNDO O GRUPO ETÁRIO, POR ATIVIDADE ECONÓMICA</t>
  </si>
  <si>
    <t>QUADRO 28</t>
  </si>
  <si>
    <t>PERCENTAGEM DE TRABALHADORES* EM AÇÕES DE FORMAÇÃO SEGUNDO O GRUPO ETÁRIO, POR ATIVIDADE ECONÓMICA</t>
  </si>
  <si>
    <t>QUADRO 29</t>
  </si>
  <si>
    <t>NÚMERO DE TRABALHADORES* EM AÇÕES DE FORMAÇÃO SEGUNDO AS HABILITAÇÕES, POR ATIVIDADE ECONÓMICA</t>
  </si>
  <si>
    <t>Técnico Superior Profissinal</t>
  </si>
  <si>
    <t>PERCENTAGEM DE TRABALHADORES* EM AÇÕES DE FORMAÇÃO SEGUNDO AS HABILITAÇÕES, POR ATIVIDADE ECONÓMICA</t>
  </si>
  <si>
    <t>QUADRO 30</t>
  </si>
  <si>
    <t>PERCENTAGEM DE TRABALHADORES* EM AÇÕES DE FORMAÇÃO SEGUNDO A PROFISSÃO (CPP 2010), POR ATIVIDADE ECONÓMICA</t>
  </si>
  <si>
    <t>QUADRO 32</t>
  </si>
  <si>
    <t>QUADRO 31</t>
  </si>
  <si>
    <t>TOTAL DE HORAS DE FORMAÇÃO PROMOVIDA PELAS EMPRESAS (VOLUME DE FORMAÇÃO) SEGUNDO O ESCALÃO DE PESSOAL AO SERVIÇO, POR ATIVIDADE ECONÓMICA</t>
  </si>
  <si>
    <t>QUADRO 34</t>
  </si>
  <si>
    <t>QUADRO 33</t>
  </si>
  <si>
    <t>MÉDIA DE HORAS DE FORMAÇÃO POR TRABALHADOR SEGUNDO O ESCALÃO DE PESSOAL AO SERVIÇO, POR ATIVIDADE ECONÓMICA</t>
  </si>
  <si>
    <t>TOTAL DE CUSTOS DE FORMAÇÃO PROFISSIONAL SEGUNDO AS COMPONENTES DO CUSTO, POR ATIVIDADE ECONÓMICA</t>
  </si>
  <si>
    <t>QUADRO 36</t>
  </si>
  <si>
    <t>TOTAL DE CUSTOS DE FORMAÇÃO PROFISSIONAL SEGUNDO O ESCALÃO DE PESSOAL AO SERVIÇO, POR ATIVIDADE ECONÓMICA</t>
  </si>
  <si>
    <t>QUADRO 37</t>
  </si>
  <si>
    <t>NÚMERO DE EMPRESAS QUE DECLARARAM CUSTOS DE FORMAÇÃO PROFISSIONAL SEGUNDO O ESCALÃO DE PESSOAL AO SERVIÇO, POR ATIVIDADE ECONÓMICA</t>
  </si>
  <si>
    <t>QUADRO 38</t>
  </si>
  <si>
    <t>NÚMERO DE FORMANDOS EM EMPRESAS QUE DECLARARAM CUSTOS DE FORMAÇÃO PROFISSIONAL SEGUNDO O ESCALÃO DE PESSOAL AO SERVIÇO, POR ATIVIDADE ECONÓMICA</t>
  </si>
  <si>
    <t>QUADRO 39</t>
  </si>
  <si>
    <t>MÉDIA DE CUSTOS COM FORMAÇÃO POR FORMANDO SEGUNDO O ESCALÃO DE PESSOAL AO SERVIÇO, POR ATIVIDADE ECONÓMICA</t>
  </si>
  <si>
    <t>QUADRO 40</t>
  </si>
  <si>
    <t>Milhares de horas</t>
  </si>
  <si>
    <t>Horas</t>
  </si>
  <si>
    <t>QUADRO 35</t>
  </si>
  <si>
    <t>NÚMERO DE TRABALHADORES EM AÇÕES DE FORMAÇÃO SEGUNDO O PERÍODO DE REFERÊNCIA DO DIREITO À FORMAÇÃO, POR ESCALÃO DE PESSOAL AO SERVIÇO</t>
  </si>
  <si>
    <t>18 a 34
anos</t>
  </si>
  <si>
    <t>35 a 44
anos</t>
  </si>
  <si>
    <t>45 a 64
anos</t>
  </si>
  <si>
    <t>NÚMERO DE TRABALHADORES EM AÇÕES DE FORMAÇÃO SEGUNDO A PROFISSÃO (CPP 2010), POR ATIVIDADE ECONÓMICA</t>
  </si>
  <si>
    <t>NÚMERO DE TRABALHADORES EM AÇÕES DE FORMAÇÃO E PERCENTAGEM RELATIVAMENTE AO TOTAL SEGUNDO O SEXO, POR ATIVIDADE ECONÓMICA</t>
  </si>
  <si>
    <t>1 - 9 
Pessoas</t>
  </si>
  <si>
    <t>Outros encargos com formação</t>
  </si>
  <si>
    <t>1 - 9
Pessoas</t>
  </si>
  <si>
    <t>QUADRO 13 - Percentagem de trabalhadores em ações de formação profissional, segundo o escalão de dimensão, por atividade económica</t>
  </si>
  <si>
    <t>* A empresa pode ser contada mais que uma vez consoante as diferentes "situações face à frequência de formação" praticadas</t>
  </si>
  <si>
    <t>* A percentagem foi calculada relativamente ao número de empresas com trabalhadores por conta de outrem em outubro (Quadro 1)</t>
  </si>
  <si>
    <t>* A percentagem foi calculada relativamente ao total de pessoas ao serviço (Quadro 2)</t>
  </si>
  <si>
    <t>* A percentagem foi calculada relativamente ao total de trabalhadores em ações de formação (Quadro 12)</t>
  </si>
  <si>
    <t>** A percentagem foi calculada relativamente ao total de trabalhadores (Quadro 3)</t>
  </si>
  <si>
    <t>* A percentagem foi calculada relativamente ao total de trabalhadores  (Quadro 4)</t>
  </si>
  <si>
    <t>* A percentagem foi calculada relativamente ao total de trabalhadores (Quadro 5)</t>
  </si>
  <si>
    <t>* A percentagem foi calculada relativamente ao total de trabalhadores (Quadro 6)</t>
  </si>
  <si>
    <t>* Os valores foram calculados tendo por denominador os valores do Quadro 12.</t>
  </si>
  <si>
    <r>
      <rPr>
        <b/>
        <sz val="10"/>
        <color theme="3"/>
        <rFont val="Arial"/>
        <family val="2"/>
      </rPr>
      <t xml:space="preserve">QUADRO 1 </t>
    </r>
    <r>
      <rPr>
        <sz val="10"/>
        <color theme="3"/>
        <rFont val="Arial"/>
        <family val="2"/>
      </rPr>
      <t>- Número de empresas em outubro com trabalhadores por conta de outrem, segundo o escalão de pessoal ao serviço, por atividade económica</t>
    </r>
  </si>
  <si>
    <r>
      <rPr>
        <b/>
        <sz val="10"/>
        <color theme="3"/>
        <rFont val="Arial"/>
        <family val="2"/>
      </rPr>
      <t>QUADRO 2</t>
    </r>
    <r>
      <rPr>
        <sz val="10"/>
        <color theme="3"/>
        <rFont val="Arial"/>
        <family val="2"/>
      </rPr>
      <t xml:space="preserve"> - Número de pessoas ao serviço nas empresas com trabalhadores por conta de outrem em outubro segundo o escalão de pessoal ao serviço, por atividade económica</t>
    </r>
  </si>
  <si>
    <r>
      <rPr>
        <b/>
        <sz val="10"/>
        <color theme="3"/>
        <rFont val="Arial"/>
        <family val="2"/>
      </rPr>
      <t>QUADRO 3</t>
    </r>
    <r>
      <rPr>
        <sz val="10"/>
        <color theme="3"/>
        <rFont val="Arial"/>
        <family val="2"/>
      </rPr>
      <t xml:space="preserve"> - Número de trabalhadores por conta de outrem em outubro segundo o sexo, por atividade económica</t>
    </r>
  </si>
  <si>
    <r>
      <rPr>
        <b/>
        <sz val="10"/>
        <color theme="3"/>
        <rFont val="Arial"/>
        <family val="2"/>
      </rPr>
      <t xml:space="preserve">QUADRO 4 </t>
    </r>
    <r>
      <rPr>
        <sz val="10"/>
        <color theme="3"/>
        <rFont val="Arial"/>
        <family val="2"/>
      </rPr>
      <t>- Número de trabalhadores por conta de outrem em outubro segundo o escalão etário, por atividade económica</t>
    </r>
  </si>
  <si>
    <r>
      <rPr>
        <b/>
        <sz val="10"/>
        <color theme="3"/>
        <rFont val="Arial"/>
        <family val="2"/>
      </rPr>
      <t>QUADRO 5</t>
    </r>
    <r>
      <rPr>
        <sz val="10"/>
        <color theme="3"/>
        <rFont val="Arial"/>
        <family val="2"/>
      </rPr>
      <t xml:space="preserve"> - Número de trabalhadores por conta de outrem em outubro segundo as habilitações, por atividade económica</t>
    </r>
  </si>
  <si>
    <r>
      <rPr>
        <b/>
        <sz val="10"/>
        <color theme="3"/>
        <rFont val="Arial"/>
        <family val="2"/>
      </rPr>
      <t>QUADRO 6</t>
    </r>
    <r>
      <rPr>
        <sz val="10"/>
        <color theme="3"/>
        <rFont val="Arial"/>
        <family val="2"/>
      </rPr>
      <t xml:space="preserve"> - Número de trabalhadores por conta de outrem em outubro segundo a profissão (CPP-10), por atividade económica</t>
    </r>
  </si>
  <si>
    <r>
      <rPr>
        <b/>
        <sz val="10"/>
        <color theme="3"/>
        <rFont val="Arial"/>
        <family val="2"/>
      </rPr>
      <t xml:space="preserve">QUADRO 7 </t>
    </r>
    <r>
      <rPr>
        <sz val="10"/>
        <color theme="3"/>
        <rFont val="Arial"/>
        <family val="2"/>
      </rPr>
      <t>- Número e percentagem de empresas segundo a situação face à frequência de formação profissional, por atividade económica</t>
    </r>
  </si>
  <si>
    <r>
      <rPr>
        <b/>
        <sz val="10"/>
        <color theme="3"/>
        <rFont val="Arial"/>
        <family val="2"/>
      </rPr>
      <t xml:space="preserve">QUADRO 8 </t>
    </r>
    <r>
      <rPr>
        <sz val="10"/>
        <color theme="3"/>
        <rFont val="Arial"/>
        <family val="2"/>
      </rPr>
      <t>- Número de empresas com trabalhadores envolvidos em formação ou atividade educativa, ou que em substituição da formação receberam compensação, por atividade económica</t>
    </r>
  </si>
  <si>
    <r>
      <rPr>
        <b/>
        <sz val="10"/>
        <color theme="3"/>
        <rFont val="Arial"/>
        <family val="2"/>
      </rPr>
      <t xml:space="preserve">QUADRO 9 </t>
    </r>
    <r>
      <rPr>
        <sz val="10"/>
        <color theme="3"/>
        <rFont val="Arial"/>
        <family val="2"/>
      </rPr>
      <t>- Percentagem de empresas com trabalhadores envolvidos em formação ou atividade educativa, ou que em substituição da formação receberam compensação, por atividade económica</t>
    </r>
  </si>
  <si>
    <r>
      <rPr>
        <b/>
        <sz val="10"/>
        <color theme="3"/>
        <rFont val="Arial"/>
        <family val="2"/>
      </rPr>
      <t>QUADRO 10</t>
    </r>
    <r>
      <rPr>
        <sz val="10"/>
        <color theme="3"/>
        <rFont val="Arial"/>
        <family val="2"/>
      </rPr>
      <t xml:space="preserve"> - Número de trabalhadores envolvidos em formação ou atividade educativa, ou que em substituição da formação receberam compensação, por atividade económica</t>
    </r>
  </si>
  <si>
    <r>
      <rPr>
        <b/>
        <sz val="10"/>
        <color theme="3"/>
        <rFont val="Arial"/>
        <family val="2"/>
      </rPr>
      <t xml:space="preserve">QUADRO 11 </t>
    </r>
    <r>
      <rPr>
        <sz val="10"/>
        <color theme="3"/>
        <rFont val="Arial"/>
        <family val="2"/>
      </rPr>
      <t>- Percentagem de trabalhadores envolvidos em formação ou atividade educativa, ou que em substituição da formação receberam compensação, por atividade económica</t>
    </r>
  </si>
  <si>
    <r>
      <rPr>
        <b/>
        <sz val="10"/>
        <color theme="3"/>
        <rFont val="Arial"/>
        <family val="2"/>
      </rPr>
      <t xml:space="preserve">QUADRO 12 </t>
    </r>
    <r>
      <rPr>
        <sz val="10"/>
        <color theme="3"/>
        <rFont val="Arial"/>
        <family val="2"/>
      </rPr>
      <t>- Número de trabalhadores em ações de formação profissional, segundo o escalão de pessoal ao serviço, por atividade económica</t>
    </r>
  </si>
  <si>
    <r>
      <rPr>
        <b/>
        <sz val="10"/>
        <color theme="3"/>
        <rFont val="Arial"/>
        <family val="2"/>
      </rPr>
      <t>QUADRO 14</t>
    </r>
    <r>
      <rPr>
        <sz val="10"/>
        <color theme="3"/>
        <rFont val="Arial"/>
        <family val="2"/>
      </rPr>
      <t xml:space="preserve"> - Número de trabalhadores em ações de formação segundo o período de referência do direito à formação, por atividade económica</t>
    </r>
  </si>
  <si>
    <r>
      <rPr>
        <b/>
        <sz val="10"/>
        <color theme="3"/>
        <rFont val="Arial"/>
        <family val="2"/>
      </rPr>
      <t>QUADRO 15</t>
    </r>
    <r>
      <rPr>
        <sz val="10"/>
        <color theme="3"/>
        <rFont val="Arial"/>
        <family val="2"/>
      </rPr>
      <t xml:space="preserve"> - Percentagem de trabalhadores em ações de formação segundo o período de referência do direito à formação, por atividade económica</t>
    </r>
  </si>
  <si>
    <r>
      <rPr>
        <b/>
        <sz val="10"/>
        <color theme="3"/>
        <rFont val="Arial"/>
        <family val="2"/>
      </rPr>
      <t>QUADRO 16</t>
    </r>
    <r>
      <rPr>
        <sz val="10"/>
        <color theme="3"/>
        <rFont val="Arial"/>
        <family val="2"/>
      </rPr>
      <t xml:space="preserve"> - Número de trabalhadores em ações de formação, segundo o período de referência do direito à formação, por escalão de pessoal ao serviço</t>
    </r>
  </si>
  <si>
    <r>
      <rPr>
        <b/>
        <sz val="10"/>
        <color theme="3"/>
        <rFont val="Arial"/>
        <family val="2"/>
      </rPr>
      <t xml:space="preserve">QUADRO 17 </t>
    </r>
    <r>
      <rPr>
        <sz val="10"/>
        <color theme="3"/>
        <rFont val="Arial"/>
        <family val="2"/>
      </rPr>
      <t>- Percentagem de trabalhadores em ações de formação segundo o período de referência do direito à formação por escalão de pessoal ao serviço</t>
    </r>
  </si>
  <si>
    <r>
      <rPr>
        <b/>
        <sz val="10"/>
        <color theme="3"/>
        <rFont val="Arial"/>
        <family val="2"/>
      </rPr>
      <t>QUADRO 18</t>
    </r>
    <r>
      <rPr>
        <sz val="10"/>
        <color theme="3"/>
        <rFont val="Arial"/>
        <family val="2"/>
      </rPr>
      <t xml:space="preserve"> - Número de trabalhadores em ações de formação segundo a iniciativa da formação, por atividade económica</t>
    </r>
  </si>
  <si>
    <r>
      <rPr>
        <b/>
        <sz val="10"/>
        <color theme="3"/>
        <rFont val="Arial"/>
        <family val="2"/>
      </rPr>
      <t>QUADRO 19</t>
    </r>
    <r>
      <rPr>
        <sz val="10"/>
        <color theme="3"/>
        <rFont val="Arial"/>
        <family val="2"/>
      </rPr>
      <t xml:space="preserve"> - Percentagem de trabalhadores em ações de formação segundo a iniciativa da formação, por atividade económica</t>
    </r>
  </si>
  <si>
    <r>
      <rPr>
        <b/>
        <sz val="10"/>
        <color theme="3"/>
        <rFont val="Arial"/>
        <family val="2"/>
      </rPr>
      <t>QUADRO 20</t>
    </r>
    <r>
      <rPr>
        <sz val="10"/>
        <color theme="3"/>
        <rFont val="Arial"/>
        <family val="2"/>
      </rPr>
      <t xml:space="preserve"> - Número de trabalhadores em ações de formação profissional segundo o tipo de horário em que decorreram, por atividade económica</t>
    </r>
  </si>
  <si>
    <r>
      <rPr>
        <b/>
        <sz val="10"/>
        <color theme="3"/>
        <rFont val="Arial"/>
        <family val="2"/>
      </rPr>
      <t xml:space="preserve">QUADRO 21 </t>
    </r>
    <r>
      <rPr>
        <sz val="10"/>
        <color theme="3"/>
        <rFont val="Arial"/>
        <family val="2"/>
      </rPr>
      <t>- Percentagem de trabalhadores em ações de formação profissional segundo o tipo de horário em que decorreram, por atividade económica</t>
    </r>
  </si>
  <si>
    <r>
      <rPr>
        <b/>
        <sz val="10"/>
        <color theme="3"/>
        <rFont val="Arial"/>
        <family val="2"/>
      </rPr>
      <t>QUADRO 22</t>
    </r>
    <r>
      <rPr>
        <sz val="10"/>
        <color theme="3"/>
        <rFont val="Arial"/>
        <family val="2"/>
      </rPr>
      <t xml:space="preserve"> - Número de trabalhadores em ações de formação segundo as entidades formadoras a que recorreram, por atividade económica</t>
    </r>
  </si>
  <si>
    <r>
      <rPr>
        <b/>
        <sz val="10"/>
        <color theme="3"/>
        <rFont val="Arial"/>
        <family val="2"/>
      </rPr>
      <t xml:space="preserve">QUADRO 23 </t>
    </r>
    <r>
      <rPr>
        <sz val="10"/>
        <color theme="3"/>
        <rFont val="Arial"/>
        <family val="2"/>
      </rPr>
      <t>- Percentagem de trabalhadores em ações de formação segundo as entidades formadoras a que recorreram, por atividade económica</t>
    </r>
  </si>
  <si>
    <r>
      <rPr>
        <b/>
        <sz val="10"/>
        <color theme="3"/>
        <rFont val="Arial"/>
        <family val="2"/>
      </rPr>
      <t>QUADRO 24</t>
    </r>
    <r>
      <rPr>
        <sz val="10"/>
        <color theme="3"/>
        <rFont val="Arial"/>
        <family val="2"/>
      </rPr>
      <t xml:space="preserve"> - Participações em ações de formação e sua distribuição percentual segundo a área de educação e formação</t>
    </r>
  </si>
  <si>
    <r>
      <rPr>
        <b/>
        <sz val="10"/>
        <color theme="3"/>
        <rFont val="Arial"/>
        <family val="2"/>
      </rPr>
      <t xml:space="preserve">QUADRO 25 </t>
    </r>
    <r>
      <rPr>
        <sz val="10"/>
        <color theme="3"/>
        <rFont val="Arial"/>
        <family val="2"/>
      </rPr>
      <t>- Duração das ações de formação (nº de horas) e distribuição percentual segundo a área de educação e formação</t>
    </r>
  </si>
  <si>
    <r>
      <rPr>
        <b/>
        <sz val="10"/>
        <color theme="3"/>
        <rFont val="Arial"/>
        <family val="2"/>
      </rPr>
      <t>QUADRO 26</t>
    </r>
    <r>
      <rPr>
        <sz val="10"/>
        <color theme="3"/>
        <rFont val="Arial"/>
        <family val="2"/>
      </rPr>
      <t xml:space="preserve"> - Número de trabalhadores em ações de formação profissional e percentagem relativamente ao total segundo o sexo, por atividade económica</t>
    </r>
  </si>
  <si>
    <r>
      <rPr>
        <b/>
        <sz val="10"/>
        <color theme="3"/>
        <rFont val="Arial"/>
        <family val="2"/>
      </rPr>
      <t xml:space="preserve">QUADRO 27 </t>
    </r>
    <r>
      <rPr>
        <sz val="10"/>
        <color theme="3"/>
        <rFont val="Arial"/>
        <family val="2"/>
      </rPr>
      <t>- Número de trabalhadores em ações de formação profissional segundo o escalão etário, por atividade económica</t>
    </r>
  </si>
  <si>
    <r>
      <rPr>
        <b/>
        <sz val="10"/>
        <color theme="3"/>
        <rFont val="Arial"/>
        <family val="2"/>
      </rPr>
      <t xml:space="preserve">QUADRO 28 </t>
    </r>
    <r>
      <rPr>
        <sz val="10"/>
        <color theme="3"/>
        <rFont val="Arial"/>
        <family val="2"/>
      </rPr>
      <t>- Percentagem de trabalhadores em ações de formação profissional relativamente ao total de trabalhadores, segundo o escalão etário por atividade económica</t>
    </r>
  </si>
  <si>
    <r>
      <rPr>
        <b/>
        <sz val="10"/>
        <color theme="3"/>
        <rFont val="Arial"/>
        <family val="2"/>
      </rPr>
      <t xml:space="preserve">QUADRO 29 </t>
    </r>
    <r>
      <rPr>
        <sz val="10"/>
        <color theme="3"/>
        <rFont val="Arial"/>
        <family val="2"/>
      </rPr>
      <t>- Número de trabalhadores em ações de formação profissional segundo as habilitações, por atividade económica</t>
    </r>
  </si>
  <si>
    <r>
      <rPr>
        <b/>
        <sz val="10"/>
        <color theme="3"/>
        <rFont val="Arial"/>
        <family val="2"/>
      </rPr>
      <t>QUADRO 30</t>
    </r>
    <r>
      <rPr>
        <sz val="10"/>
        <color theme="3"/>
        <rFont val="Arial"/>
        <family val="2"/>
      </rPr>
      <t xml:space="preserve"> - Percentagem de trabalhadores em ações de formação profissional relativamente ao total de trabalhadores, segundo as habilitações por atividade económica</t>
    </r>
  </si>
  <si>
    <r>
      <rPr>
        <b/>
        <sz val="10"/>
        <color theme="3"/>
        <rFont val="Arial"/>
        <family val="2"/>
      </rPr>
      <t>QUADRO 31</t>
    </r>
    <r>
      <rPr>
        <sz val="10"/>
        <color theme="3"/>
        <rFont val="Arial"/>
        <family val="2"/>
      </rPr>
      <t xml:space="preserve"> - Número de trabalhadores em ações de formação profissional segundo a profissão (CPP-10), por atividade económica</t>
    </r>
  </si>
  <si>
    <r>
      <rPr>
        <b/>
        <sz val="10"/>
        <color theme="3"/>
        <rFont val="Arial"/>
        <family val="2"/>
      </rPr>
      <t>QUADRO 32</t>
    </r>
    <r>
      <rPr>
        <sz val="10"/>
        <color theme="3"/>
        <rFont val="Arial"/>
        <family val="2"/>
      </rPr>
      <t xml:space="preserve"> - Percentagem de trabalhadores em ações de formação profissional relativamente ao total de trabalhadores, segundo a profissão (CPP-10), por atividade económica</t>
    </r>
  </si>
  <si>
    <r>
      <rPr>
        <b/>
        <sz val="10"/>
        <color theme="3"/>
        <rFont val="Arial"/>
        <family val="2"/>
      </rPr>
      <t xml:space="preserve">QUADRO 33 </t>
    </r>
    <r>
      <rPr>
        <sz val="10"/>
        <color theme="3"/>
        <rFont val="Arial"/>
        <family val="2"/>
      </rPr>
      <t>- Total de horas de formação promovida pelas empresas, segundo o escalão de pessoal ao serviço por atividade económica</t>
    </r>
  </si>
  <si>
    <r>
      <rPr>
        <b/>
        <sz val="10"/>
        <color theme="3"/>
        <rFont val="Arial"/>
        <family val="2"/>
      </rPr>
      <t>QUADRO 34</t>
    </r>
    <r>
      <rPr>
        <sz val="10"/>
        <color theme="3"/>
        <rFont val="Arial"/>
        <family val="2"/>
      </rPr>
      <t xml:space="preserve"> - Média de horas de formação por trabalhador segundo o escalão de pessoal ao serviço, por atividade económica</t>
    </r>
  </si>
  <si>
    <r>
      <rPr>
        <b/>
        <sz val="10"/>
        <color theme="3"/>
        <rFont val="Arial"/>
        <family val="2"/>
      </rPr>
      <t>QUADRO 35</t>
    </r>
    <r>
      <rPr>
        <sz val="10"/>
        <color theme="3"/>
        <rFont val="Arial"/>
        <family val="2"/>
      </rPr>
      <t xml:space="preserve"> - Total de custos de formação profissional, segundo os componentes do custo por atividade económica</t>
    </r>
  </si>
  <si>
    <r>
      <rPr>
        <b/>
        <sz val="10"/>
        <color theme="3"/>
        <rFont val="Arial"/>
        <family val="2"/>
      </rPr>
      <t>QUADRO 36</t>
    </r>
    <r>
      <rPr>
        <sz val="10"/>
        <color theme="3"/>
        <rFont val="Arial"/>
        <family val="2"/>
      </rPr>
      <t xml:space="preserve"> - Total de custos de formação profissional, segundo o escalão de pessoal ao serviço, por atividade económica</t>
    </r>
  </si>
  <si>
    <r>
      <rPr>
        <b/>
        <sz val="10"/>
        <color theme="3"/>
        <rFont val="Arial"/>
        <family val="2"/>
      </rPr>
      <t>QUADRO 37</t>
    </r>
    <r>
      <rPr>
        <sz val="10"/>
        <color theme="3"/>
        <rFont val="Arial"/>
        <family val="2"/>
      </rPr>
      <t xml:space="preserve"> - Número de empresas que declararam custos de formação profissional, segundo o escalão de pessoal ao serviço, por atividade económica</t>
    </r>
  </si>
  <si>
    <r>
      <rPr>
        <b/>
        <sz val="10"/>
        <color theme="3"/>
        <rFont val="Arial"/>
        <family val="2"/>
      </rPr>
      <t>QUADRO 38</t>
    </r>
    <r>
      <rPr>
        <sz val="10"/>
        <color theme="3"/>
        <rFont val="Arial"/>
        <family val="2"/>
      </rPr>
      <t xml:space="preserve"> - Número de formandos em empresas que declararam custos de formação profissional, segundo o escalão de pessoal ao serviço, por atividade económica</t>
    </r>
  </si>
  <si>
    <r>
      <rPr>
        <b/>
        <sz val="10"/>
        <color theme="3"/>
        <rFont val="Arial"/>
        <family val="2"/>
      </rPr>
      <t>QUADRO 39</t>
    </r>
    <r>
      <rPr>
        <sz val="10"/>
        <color theme="3"/>
        <rFont val="Arial"/>
        <family val="2"/>
      </rPr>
      <t xml:space="preserve"> - Média de custos com formação, por formando, segundo o escalão de pessoal ao serviço, por atividade económica</t>
    </r>
  </si>
  <si>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frequência da formação ou a compensação financeira.</t>
  </si>
  <si>
    <t>Centro de Emprego e/ou de Formação Profissional de Gestão Direta</t>
  </si>
  <si>
    <t xml:space="preserve">Associações de Empregadores ou Outras Associações Empresariais </t>
  </si>
  <si>
    <t>Centro de Formação Profissional de Gestão Participada (Centros Protocolares)</t>
  </si>
  <si>
    <t>10 Indústrias alimentares</t>
  </si>
  <si>
    <t>11 Indústria das bebidas</t>
  </si>
  <si>
    <t>12 Indústria do tabaco</t>
  </si>
  <si>
    <t xml:space="preserve">13 Fabricação de têxteis </t>
  </si>
  <si>
    <t>14 Indústria do vestuário</t>
  </si>
  <si>
    <t>15 Indústria do couro e dos produtos do couro</t>
  </si>
  <si>
    <t>16 Ind. mad. e cortiça e suas obras, exc. mobil.; fabr. cest.e espart.</t>
  </si>
  <si>
    <t>17 Fabricação de pasta, de papel, de cartão e seus artigos</t>
  </si>
  <si>
    <t>18 Impressão e reprodução de suportes gravados</t>
  </si>
  <si>
    <t>19 Fabr. coque, prod. petrolíferos refinados e aglom. de comb.</t>
  </si>
  <si>
    <t>20 Fabr. prod. químicos e fibras sintét./artificiais, exc. prod. farm.</t>
  </si>
  <si>
    <t>21 Fabr. produtos farmacêuticos de base e de  preparações farm.</t>
  </si>
  <si>
    <t>22 Fabricação de artigos de borracha e de matérias plásticas</t>
  </si>
  <si>
    <t xml:space="preserve">23 Fabrico de outros produtos minerais não metálicos </t>
  </si>
  <si>
    <t>24 Indústrias metalúrgicas de base</t>
  </si>
  <si>
    <t>25 Fabricação de produtos metálicos, excepto máquinas e equip.</t>
  </si>
  <si>
    <t>26 Fab. eq. Inform., eq. p/ comunicações e prod. electrón. e ópticos</t>
  </si>
  <si>
    <t>27 Fabricação de equipamento elétrico</t>
  </si>
  <si>
    <t>28 Fabricação de máquinas e de equipamentos, n.e.</t>
  </si>
  <si>
    <t>29 Fab. veíc. auto., reboques, semi-reboques e comp. p/ veíc. auto.</t>
  </si>
  <si>
    <t>30 Fabricação de outro equipamento de transporte</t>
  </si>
  <si>
    <t>31 Fabrico de mobiliário e de colchões</t>
  </si>
  <si>
    <t>32 Outras indústrias transformadoras</t>
  </si>
  <si>
    <t>33 Reparação, manutenção e instalação de máquinas e equip.</t>
  </si>
  <si>
    <t>45 Comércio, manutenção e reparação de veículos auto. e motociclos</t>
  </si>
  <si>
    <t>46 Comércio por grosso, exceto veíc. auto. e motociclos</t>
  </si>
  <si>
    <t>47 Comércio a retalho,  exceto veíc. auto. e motociclos</t>
  </si>
  <si>
    <t>31 Ciências sociais e do comportamento</t>
  </si>
  <si>
    <t>32 Informação e Jornalismo</t>
  </si>
  <si>
    <t>34 Ciências Empresariais</t>
  </si>
  <si>
    <t>341-342  Comercio, Marketing e Publicidade</t>
  </si>
  <si>
    <t>343-345  Finanças, Contabilidade e Gestão</t>
  </si>
  <si>
    <t>346  Secretariado e trabalho administrativo</t>
  </si>
  <si>
    <t>347  Enquadramento na organização/empresa</t>
  </si>
  <si>
    <t>349  Ciências empresariais - programas não classificados noutra área de formação</t>
  </si>
  <si>
    <t>38 Direito</t>
  </si>
  <si>
    <t>42/44/46 Ciências da Vida/Ciências Físicas/Matemática e Estatística</t>
  </si>
  <si>
    <t>48 Informática</t>
  </si>
  <si>
    <t>52 Engenharia e Técnicas afins</t>
  </si>
  <si>
    <t>54 Indústrias Transformadoras</t>
  </si>
  <si>
    <t>58 Arquitetura e Construção</t>
  </si>
  <si>
    <t>86 Serviços de Segurança</t>
  </si>
  <si>
    <t>81-85 Serviços Sociais/Transportes/Ambiente</t>
  </si>
  <si>
    <t>862 Segurança e higiene no trabalho</t>
  </si>
  <si>
    <t>861;863-869  Outras serviços de segurança</t>
  </si>
  <si>
    <t>21 Artes</t>
  </si>
  <si>
    <t>22 Humanidades</t>
  </si>
  <si>
    <t>222 Linguas Estrangeiras</t>
  </si>
  <si>
    <t xml:space="preserve">221; 223-229 Outras humanidades </t>
  </si>
  <si>
    <t>2022, 2021 e 2020</t>
  </si>
  <si>
    <t>EVOLUÇÃO DOS PRINCIPAIS INDICADORES DE FORMAÇÃO PROFISSIONAL, POR ATIVIDADE ECONÓMICA</t>
  </si>
  <si>
    <r>
      <rPr>
        <b/>
        <sz val="10"/>
        <color theme="3"/>
        <rFont val="Arial"/>
        <family val="2"/>
      </rPr>
      <t>QUADRO 40</t>
    </r>
    <r>
      <rPr>
        <sz val="10"/>
        <color theme="3"/>
        <rFont val="Arial"/>
        <family val="2"/>
      </rPr>
      <t xml:space="preserve"> - Evolução dos principais indicadores de formação profissional, por atividade económica</t>
    </r>
  </si>
  <si>
    <t>(Versão corrigida em 09 de setembro de 2024, na sequência de erros detetados nos valores absolutos associados ao sector de atividade económica U - Atividades dos organismos internacionais e outras instituições extraterritoriais – vários quadros).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</si>
</sst>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
    <numFmt numFmtId="167" formatCode="#\ ###\ ###"/>
  </numFmts>
  <fonts count="24" x14ac:knownFonts="1">
    <font>
      <sz val="11"/>
      <color theme="1"/>
      <name val="Calibri"/>
      <family val="2"/>
      <scheme val="minor"/>
    </font>
    <font>
      <sz val="10"/>
      <name val="Arial"/>
      <family val="2"/>
    </font>
    <font>
      <sz val="10"/>
      <name val="Arial"/>
      <family val="2"/>
    </font>
    <font>
      <sz val="9"/>
      <name val="Berlin Sans FB"/>
      <family val="2"/>
    </font>
    <font>
      <sz val="9"/>
      <name val="Agency FB"/>
      <family val="2"/>
    </font>
    <font>
      <sz val="7"/>
      <name val="Berlin Sans FB"/>
      <family val="2"/>
    </font>
    <font>
      <sz val="11"/>
      <color theme="1"/>
      <name val="Calibri"/>
      <family val="2"/>
      <scheme val="minor"/>
    </font>
    <font>
      <sz val="10"/>
      <name val="Arial"/>
      <family val="2"/>
    </font>
    <font>
      <sz val="8"/>
      <name val="Arial"/>
      <family val="2"/>
    </font>
    <font>
      <sz val="10"/>
      <name val="Arial"/>
      <family val="2"/>
    </font>
    <font>
      <sz val="7"/>
      <name val="Arial"/>
      <family val="2"/>
    </font>
    <font>
      <sz val="8"/>
      <color theme="1"/>
      <name val="Arial"/>
      <family val="2"/>
    </font>
    <font>
      <b/>
      <sz val="11"/>
      <color theme="1"/>
      <name val="Arial"/>
      <family val="2"/>
    </font>
    <font>
      <sz val="9"/>
      <color theme="1"/>
      <name val="Arial"/>
      <family val="2"/>
    </font>
    <font>
      <b/>
      <sz val="9"/>
      <color theme="1"/>
      <name val="Arial"/>
      <family val="2"/>
    </font>
    <font>
      <b/>
      <sz val="8"/>
      <name val="Arial"/>
      <family val="2"/>
    </font>
    <font>
      <b/>
      <sz val="8"/>
      <color theme="1"/>
      <name val="Arial"/>
      <family val="2"/>
    </font>
    <font>
      <u/>
      <sz val="11"/>
      <color theme="10"/>
      <name val="Calibri"/>
      <family val="2"/>
      <scheme val="minor"/>
    </font>
    <font>
      <sz val="10"/>
      <color theme="3"/>
      <name val="Arial"/>
      <family val="2"/>
    </font>
    <font>
      <sz val="12"/>
      <color theme="3"/>
      <name val="Arial"/>
      <family val="2"/>
    </font>
    <font>
      <b/>
      <sz val="10"/>
      <color theme="3"/>
      <name val="Arial"/>
      <family val="2"/>
    </font>
    <font>
      <sz val="11"/>
      <color theme="1"/>
      <name val="Arial"/>
      <family val="2"/>
    </font>
    <font>
      <b/>
      <sz val="9"/>
      <name val="Agency FB"/>
      <family val="2"/>
    </font>
    <font>
      <i/>
      <sz val="10"/>
      <color theme="1" tint="0.499984740745262"/>
      <name val="Arial"/>
      <family val="2"/>
    </font>
  </fonts>
  <fills count="1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99BA56"/>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s>
  <cellStyleXfs count="84">
    <xf numFmtId="0" fontId="0" fillId="0" borderId="0"/>
    <xf numFmtId="0" fontId="1" fillId="0" borderId="0"/>
    <xf numFmtId="165" fontId="1" fillId="0" borderId="0" applyFont="0" applyFill="0" applyBorder="0" applyAlignment="0" applyProtection="0"/>
    <xf numFmtId="0" fontId="2" fillId="0" borderId="0"/>
    <xf numFmtId="0" fontId="1" fillId="0" borderId="0"/>
    <xf numFmtId="0" fontId="7" fillId="0" borderId="0"/>
    <xf numFmtId="0" fontId="9"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0" borderId="0"/>
    <xf numFmtId="0" fontId="6" fillId="0" borderId="0"/>
    <xf numFmtId="0" fontId="6" fillId="0" borderId="0"/>
    <xf numFmtId="0" fontId="1" fillId="0" borderId="0"/>
    <xf numFmtId="0" fontId="6" fillId="0" borderId="0"/>
    <xf numFmtId="0" fontId="1" fillId="0" borderId="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1" fillId="0" borderId="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0" borderId="0"/>
    <xf numFmtId="0" fontId="6" fillId="0" borderId="0"/>
    <xf numFmtId="0" fontId="6" fillId="2" borderId="3" applyNumberFormat="0" applyFont="0" applyAlignment="0" applyProtection="0"/>
    <xf numFmtId="0" fontId="6" fillId="2" borderId="3" applyNumberFormat="0" applyFont="0" applyAlignment="0" applyProtection="0"/>
    <xf numFmtId="0" fontId="17" fillId="0" borderId="0" applyNumberFormat="0" applyFill="0" applyBorder="0" applyAlignment="0" applyProtection="0"/>
    <xf numFmtId="0" fontId="1" fillId="0" borderId="0"/>
  </cellStyleXfs>
  <cellXfs count="200">
    <xf numFmtId="0" fontId="0" fillId="0" borderId="0" xfId="0"/>
    <xf numFmtId="0" fontId="4" fillId="0" borderId="0" xfId="1" applyFont="1"/>
    <xf numFmtId="1" fontId="3" fillId="0" borderId="0" xfId="1" applyNumberFormat="1" applyFont="1" applyAlignment="1">
      <alignment vertical="center"/>
    </xf>
    <xf numFmtId="0" fontId="4" fillId="0" borderId="0" xfId="1" applyFont="1" applyAlignment="1">
      <alignment horizontal="right"/>
    </xf>
    <xf numFmtId="1" fontId="3" fillId="0" borderId="0" xfId="1" applyNumberFormat="1" applyFont="1" applyAlignment="1">
      <alignment horizontal="right" vertical="center"/>
    </xf>
    <xf numFmtId="0" fontId="3" fillId="0" borderId="0" xfId="1" applyFont="1"/>
    <xf numFmtId="0" fontId="5" fillId="0" borderId="0" xfId="1" applyFont="1" applyAlignment="1">
      <alignment vertical="top" wrapText="1"/>
    </xf>
    <xf numFmtId="3" fontId="4" fillId="0" borderId="0" xfId="1" applyNumberFormat="1" applyFont="1"/>
    <xf numFmtId="167" fontId="8" fillId="0" borderId="0" xfId="0" applyNumberFormat="1" applyFont="1" applyAlignment="1">
      <alignment horizontal="right"/>
    </xf>
    <xf numFmtId="3" fontId="4" fillId="0" borderId="0" xfId="1" applyNumberFormat="1" applyFont="1" applyAlignment="1">
      <alignment horizontal="right"/>
    </xf>
    <xf numFmtId="0" fontId="8" fillId="0" borderId="0" xfId="1" applyFont="1"/>
    <xf numFmtId="0" fontId="8" fillId="0" borderId="0" xfId="1" applyFont="1" applyAlignment="1">
      <alignment horizontal="right"/>
    </xf>
    <xf numFmtId="166" fontId="8" fillId="0" borderId="0" xfId="1" applyNumberFormat="1" applyFont="1" applyAlignment="1">
      <alignment vertical="center"/>
    </xf>
    <xf numFmtId="166" fontId="8" fillId="0" borderId="0" xfId="1" applyNumberFormat="1" applyFont="1" applyAlignment="1">
      <alignment horizontal="right" vertical="center"/>
    </xf>
    <xf numFmtId="3" fontId="8" fillId="0" borderId="0" xfId="1" applyNumberFormat="1" applyFont="1" applyAlignment="1">
      <alignment horizontal="right" vertical="center"/>
    </xf>
    <xf numFmtId="3" fontId="8" fillId="0" borderId="0" xfId="1" applyNumberFormat="1" applyFont="1" applyAlignment="1">
      <alignment vertical="center"/>
    </xf>
    <xf numFmtId="1" fontId="8" fillId="0" borderId="0" xfId="1" applyNumberFormat="1" applyFont="1" applyAlignment="1">
      <alignment horizontal="right"/>
    </xf>
    <xf numFmtId="1" fontId="8" fillId="0" borderId="0" xfId="1" applyNumberFormat="1" applyFont="1" applyAlignment="1">
      <alignment vertical="center"/>
    </xf>
    <xf numFmtId="3" fontId="8" fillId="0" borderId="0" xfId="1" applyNumberFormat="1" applyFont="1" applyAlignment="1">
      <alignment horizontal="right"/>
    </xf>
    <xf numFmtId="3" fontId="8" fillId="0" borderId="0" xfId="1" applyNumberFormat="1" applyFont="1"/>
    <xf numFmtId="164" fontId="8" fillId="0" borderId="0" xfId="1" applyNumberFormat="1" applyFont="1" applyAlignment="1">
      <alignment vertical="center"/>
    </xf>
    <xf numFmtId="0" fontId="8" fillId="0" borderId="0" xfId="1" applyFont="1" applyAlignment="1">
      <alignment vertical="top" wrapText="1"/>
    </xf>
    <xf numFmtId="0" fontId="8" fillId="0" borderId="0" xfId="5" applyFont="1"/>
    <xf numFmtId="0" fontId="8" fillId="0" borderId="0" xfId="5" applyFont="1" applyAlignment="1">
      <alignment horizontal="right"/>
    </xf>
    <xf numFmtId="0" fontId="8" fillId="0" borderId="0" xfId="1" applyFont="1" applyAlignment="1">
      <alignment wrapText="1"/>
    </xf>
    <xf numFmtId="0" fontId="8" fillId="0" borderId="0" xfId="1" applyFont="1" applyAlignment="1">
      <alignment horizontal="right" wrapText="1"/>
    </xf>
    <xf numFmtId="0" fontId="8" fillId="0" borderId="0" xfId="4" applyFont="1"/>
    <xf numFmtId="0" fontId="8" fillId="0" borderId="0" xfId="4" applyFont="1" applyAlignment="1">
      <alignment horizontal="right"/>
    </xf>
    <xf numFmtId="166" fontId="8" fillId="0" borderId="0" xfId="4" applyNumberFormat="1" applyFont="1" applyAlignment="1">
      <alignment vertical="center"/>
    </xf>
    <xf numFmtId="3" fontId="8" fillId="0" borderId="0" xfId="4" applyNumberFormat="1" applyFont="1" applyAlignment="1">
      <alignment vertical="center"/>
    </xf>
    <xf numFmtId="0" fontId="8" fillId="0" borderId="0" xfId="4" applyFont="1" applyAlignment="1">
      <alignment vertical="top" wrapText="1"/>
    </xf>
    <xf numFmtId="164" fontId="8" fillId="0" borderId="0" xfId="1" applyNumberFormat="1" applyFont="1" applyAlignment="1">
      <alignment horizontal="right" vertical="center"/>
    </xf>
    <xf numFmtId="0" fontId="10" fillId="0" borderId="0" xfId="1" applyFont="1"/>
    <xf numFmtId="0" fontId="10" fillId="0" borderId="0" xfId="4" applyFont="1"/>
    <xf numFmtId="4" fontId="8" fillId="0" borderId="0" xfId="1" applyNumberFormat="1" applyFont="1" applyAlignment="1">
      <alignment vertical="center"/>
    </xf>
    <xf numFmtId="166" fontId="4" fillId="0" borderId="0" xfId="1" applyNumberFormat="1" applyFont="1"/>
    <xf numFmtId="0" fontId="12" fillId="0" borderId="0" xfId="0" applyFont="1" applyAlignment="1">
      <alignment horizontal="right" vertical="center"/>
    </xf>
    <xf numFmtId="0" fontId="15" fillId="15" borderId="0" xfId="1" applyFont="1" applyFill="1" applyAlignment="1">
      <alignment horizontal="right" vertical="top"/>
    </xf>
    <xf numFmtId="3" fontId="16" fillId="0" borderId="1" xfId="1" applyNumberFormat="1" applyFont="1" applyBorder="1" applyAlignment="1">
      <alignment vertical="center"/>
    </xf>
    <xf numFmtId="3" fontId="15" fillId="0" borderId="1" xfId="1" applyNumberFormat="1" applyFont="1" applyBorder="1" applyAlignment="1">
      <alignment vertical="center"/>
    </xf>
    <xf numFmtId="0" fontId="15" fillId="0" borderId="0" xfId="1" applyFont="1"/>
    <xf numFmtId="0" fontId="15" fillId="0" borderId="0" xfId="1" applyFont="1" applyAlignment="1">
      <alignment horizontal="center" vertical="center"/>
    </xf>
    <xf numFmtId="0" fontId="15" fillId="0" borderId="0" xfId="1" applyFont="1" applyAlignment="1">
      <alignment horizontal="center" vertical="center" wrapText="1"/>
    </xf>
    <xf numFmtId="0" fontId="15" fillId="15" borderId="2" xfId="1" applyFont="1" applyFill="1" applyBorder="1"/>
    <xf numFmtId="0" fontId="15" fillId="15" borderId="0" xfId="1" applyFont="1" applyFill="1" applyAlignment="1">
      <alignment horizontal="right"/>
    </xf>
    <xf numFmtId="0" fontId="8" fillId="15" borderId="0" xfId="1" applyFont="1" applyFill="1" applyAlignment="1">
      <alignment horizontal="right" vertical="top"/>
    </xf>
    <xf numFmtId="3" fontId="8" fillId="0" borderId="2" xfId="1" quotePrefix="1" applyNumberFormat="1" applyFont="1" applyBorder="1" applyAlignment="1">
      <alignment horizontal="right" vertical="center"/>
    </xf>
    <xf numFmtId="0" fontId="15" fillId="15" borderId="0" xfId="1" applyFont="1" applyFill="1" applyAlignment="1">
      <alignment horizontal="center" vertical="center"/>
    </xf>
    <xf numFmtId="0" fontId="15" fillId="15" borderId="0" xfId="5" applyFont="1" applyFill="1" applyAlignment="1">
      <alignment horizontal="right" vertical="center"/>
    </xf>
    <xf numFmtId="0" fontId="15" fillId="15" borderId="0" xfId="4" applyFont="1" applyFill="1" applyAlignment="1">
      <alignment horizontal="right" vertical="top"/>
    </xf>
    <xf numFmtId="0" fontId="15" fillId="15" borderId="0" xfId="4" applyFont="1" applyFill="1" applyAlignment="1">
      <alignment horizontal="center" vertical="center" wrapText="1"/>
    </xf>
    <xf numFmtId="164" fontId="8" fillId="0" borderId="2" xfId="1" applyNumberFormat="1" applyFont="1" applyBorder="1" applyAlignment="1">
      <alignment horizontal="right" vertical="center"/>
    </xf>
    <xf numFmtId="1" fontId="8" fillId="0" borderId="0" xfId="1" applyNumberFormat="1" applyFont="1" applyAlignment="1">
      <alignment horizontal="right" vertical="center"/>
    </xf>
    <xf numFmtId="0" fontId="15" fillId="15" borderId="0" xfId="1" applyFont="1" applyFill="1" applyAlignment="1">
      <alignment horizontal="right" vertical="center"/>
    </xf>
    <xf numFmtId="164" fontId="4" fillId="0" borderId="0" xfId="1" applyNumberFormat="1" applyFont="1"/>
    <xf numFmtId="3" fontId="15" fillId="0" borderId="1" xfId="1" applyNumberFormat="1" applyFont="1" applyBorder="1" applyAlignment="1">
      <alignment horizontal="right" vertical="center"/>
    </xf>
    <xf numFmtId="3" fontId="8" fillId="0" borderId="0" xfId="1" quotePrefix="1" applyNumberFormat="1" applyFont="1" applyAlignment="1">
      <alignment horizontal="right" vertical="center"/>
    </xf>
    <xf numFmtId="3" fontId="15" fillId="0" borderId="0" xfId="1" applyNumberFormat="1" applyFont="1" applyAlignment="1">
      <alignment vertical="center"/>
    </xf>
    <xf numFmtId="3" fontId="15" fillId="0" borderId="0" xfId="1" applyNumberFormat="1" applyFont="1" applyAlignment="1">
      <alignment horizontal="right" vertical="center"/>
    </xf>
    <xf numFmtId="3" fontId="15" fillId="0" borderId="2" xfId="1" applyNumberFormat="1" applyFont="1" applyBorder="1" applyAlignment="1">
      <alignment vertical="center"/>
    </xf>
    <xf numFmtId="3" fontId="16" fillId="0" borderId="0" xfId="1" applyNumberFormat="1" applyFont="1" applyAlignment="1">
      <alignment vertical="center"/>
    </xf>
    <xf numFmtId="3" fontId="16" fillId="0" borderId="0" xfId="1" applyNumberFormat="1" applyFont="1" applyAlignment="1">
      <alignment horizontal="right" vertical="center"/>
    </xf>
    <xf numFmtId="164" fontId="15" fillId="0" borderId="1" xfId="1" applyNumberFormat="1" applyFont="1" applyBorder="1" applyAlignment="1">
      <alignment vertical="center"/>
    </xf>
    <xf numFmtId="164" fontId="15" fillId="0" borderId="0" xfId="1" applyNumberFormat="1" applyFont="1" applyAlignment="1">
      <alignment vertical="center"/>
    </xf>
    <xf numFmtId="164" fontId="15" fillId="0" borderId="0" xfId="1" applyNumberFormat="1" applyFont="1" applyAlignment="1">
      <alignment horizontal="right" vertical="center"/>
    </xf>
    <xf numFmtId="166" fontId="15" fillId="0" borderId="1" xfId="1" applyNumberFormat="1" applyFont="1" applyBorder="1" applyAlignment="1">
      <alignment vertical="center"/>
    </xf>
    <xf numFmtId="166" fontId="15" fillId="0" borderId="0" xfId="1" applyNumberFormat="1" applyFont="1" applyAlignment="1">
      <alignment vertical="center"/>
    </xf>
    <xf numFmtId="166" fontId="15" fillId="0" borderId="1" xfId="1" applyNumberFormat="1" applyFont="1" applyBorder="1" applyAlignment="1">
      <alignment horizontal="right" vertical="center"/>
    </xf>
    <xf numFmtId="0" fontId="4" fillId="0" borderId="0" xfId="1" applyFont="1" applyAlignment="1">
      <alignment horizontal="right" vertical="center"/>
    </xf>
    <xf numFmtId="164" fontId="15" fillId="0" borderId="1" xfId="1" applyNumberFormat="1" applyFont="1" applyBorder="1" applyAlignment="1">
      <alignment horizontal="right" vertical="center"/>
    </xf>
    <xf numFmtId="3" fontId="15" fillId="0" borderId="1" xfId="4" applyNumberFormat="1" applyFont="1" applyBorder="1" applyAlignment="1">
      <alignment vertical="center"/>
    </xf>
    <xf numFmtId="166" fontId="15" fillId="0" borderId="1" xfId="4" applyNumberFormat="1" applyFont="1" applyBorder="1" applyAlignment="1">
      <alignment vertical="center"/>
    </xf>
    <xf numFmtId="4" fontId="15" fillId="0" borderId="0" xfId="1" applyNumberFormat="1" applyFont="1" applyAlignment="1">
      <alignment vertical="center"/>
    </xf>
    <xf numFmtId="0" fontId="18" fillId="0" borderId="0" xfId="82" applyFont="1" applyBorder="1" applyAlignment="1">
      <alignment horizontal="left" vertical="center" wrapText="1"/>
    </xf>
    <xf numFmtId="0" fontId="18" fillId="0" borderId="0" xfId="46" applyFont="1" applyAlignment="1">
      <alignment horizontal="left" vertical="center" wrapText="1"/>
    </xf>
    <xf numFmtId="0" fontId="19" fillId="0" borderId="0" xfId="46" applyFont="1" applyAlignment="1">
      <alignment horizontal="left" vertical="center" wrapText="1"/>
    </xf>
    <xf numFmtId="0" fontId="18" fillId="0" borderId="0" xfId="82" applyFont="1"/>
    <xf numFmtId="0" fontId="10" fillId="0" borderId="0" xfId="1" applyFont="1" applyAlignment="1">
      <alignment vertical="top" wrapText="1"/>
    </xf>
    <xf numFmtId="3" fontId="11" fillId="0" borderId="0" xfId="1" applyNumberFormat="1" applyFont="1" applyAlignment="1">
      <alignment vertical="center"/>
    </xf>
    <xf numFmtId="3" fontId="11" fillId="0" borderId="0" xfId="1" applyNumberFormat="1" applyFont="1" applyAlignment="1">
      <alignment horizontal="right" vertical="center"/>
    </xf>
    <xf numFmtId="3" fontId="11" fillId="0" borderId="2" xfId="1" applyNumberFormat="1" applyFont="1" applyBorder="1" applyAlignment="1">
      <alignment vertical="center"/>
    </xf>
    <xf numFmtId="3" fontId="11" fillId="0" borderId="0" xfId="1" applyNumberFormat="1" applyFont="1" applyAlignment="1">
      <alignment vertical="center" wrapText="1"/>
    </xf>
    <xf numFmtId="3" fontId="11" fillId="0" borderId="2" xfId="1" applyNumberFormat="1" applyFont="1" applyBorder="1" applyAlignment="1">
      <alignment vertical="center" wrapText="1"/>
    </xf>
    <xf numFmtId="164" fontId="8" fillId="0" borderId="0" xfId="1" applyNumberFormat="1" applyFont="1" applyAlignment="1">
      <alignment vertical="center" wrapText="1"/>
    </xf>
    <xf numFmtId="164" fontId="8" fillId="0" borderId="2" xfId="1" applyNumberFormat="1" applyFont="1" applyBorder="1" applyAlignment="1">
      <alignment vertical="center" wrapText="1"/>
    </xf>
    <xf numFmtId="0" fontId="15" fillId="0" borderId="0" xfId="1" applyFont="1" applyAlignment="1">
      <alignment horizontal="right" vertical="center"/>
    </xf>
    <xf numFmtId="0" fontId="15" fillId="0" borderId="0" xfId="1" applyFont="1" applyAlignment="1">
      <alignment horizontal="right" vertical="center" wrapText="1"/>
    </xf>
    <xf numFmtId="0" fontId="8" fillId="0" borderId="2" xfId="1" applyFont="1" applyBorder="1"/>
    <xf numFmtId="0" fontId="11" fillId="0" borderId="0" xfId="0" applyFont="1" applyAlignment="1">
      <alignment horizontal="right"/>
    </xf>
    <xf numFmtId="166" fontId="8" fillId="0" borderId="0" xfId="1" applyNumberFormat="1" applyFont="1" applyAlignment="1">
      <alignment horizontal="right" vertical="center" wrapText="1" shrinkToFit="1"/>
    </xf>
    <xf numFmtId="0" fontId="8" fillId="0" borderId="0" xfId="1" applyFont="1" applyAlignment="1">
      <alignment horizontal="right" vertical="center" wrapText="1" shrinkToFit="1"/>
    </xf>
    <xf numFmtId="49" fontId="8" fillId="0" borderId="0" xfId="1" applyNumberFormat="1" applyFont="1"/>
    <xf numFmtId="0" fontId="8" fillId="0" borderId="0" xfId="1" applyFont="1" applyAlignment="1">
      <alignment vertical="center" wrapText="1"/>
    </xf>
    <xf numFmtId="0" fontId="8" fillId="15" borderId="2" xfId="1" applyFont="1" applyFill="1" applyBorder="1"/>
    <xf numFmtId="0" fontId="8" fillId="0" borderId="2" xfId="1" applyFont="1" applyBorder="1" applyAlignment="1">
      <alignment vertical="center" wrapText="1"/>
    </xf>
    <xf numFmtId="0" fontId="15" fillId="15" borderId="2" xfId="5" applyFont="1" applyFill="1" applyBorder="1" applyAlignment="1">
      <alignment vertical="center"/>
    </xf>
    <xf numFmtId="0" fontId="8" fillId="0" borderId="2" xfId="5" applyFont="1" applyBorder="1"/>
    <xf numFmtId="0" fontId="15" fillId="15" borderId="2" xfId="4" applyFont="1" applyFill="1" applyBorder="1"/>
    <xf numFmtId="0" fontId="15" fillId="15" borderId="2" xfId="1" applyFont="1" applyFill="1" applyBorder="1" applyAlignment="1">
      <alignment vertical="center" wrapText="1"/>
    </xf>
    <xf numFmtId="0" fontId="21" fillId="0" borderId="0" xfId="0" applyFont="1" applyAlignment="1">
      <alignment vertical="center"/>
    </xf>
    <xf numFmtId="0" fontId="10" fillId="16" borderId="0" xfId="0" applyFont="1" applyFill="1" applyAlignment="1">
      <alignment horizontal="left" vertical="center" indent="2"/>
    </xf>
    <xf numFmtId="0" fontId="8" fillId="0" borderId="0" xfId="1" applyFont="1" applyAlignment="1">
      <alignment horizontal="left" wrapText="1"/>
    </xf>
    <xf numFmtId="0" fontId="4" fillId="0" borderId="0" xfId="1" applyFont="1" applyAlignment="1">
      <alignment horizontal="left"/>
    </xf>
    <xf numFmtId="0" fontId="8" fillId="0" borderId="0" xfId="1" applyFont="1" applyAlignment="1">
      <alignment horizontal="left"/>
    </xf>
    <xf numFmtId="0" fontId="15" fillId="15" borderId="2" xfId="1" applyFont="1" applyFill="1" applyBorder="1" applyAlignment="1">
      <alignment horizontal="left"/>
    </xf>
    <xf numFmtId="0" fontId="8" fillId="0" borderId="2" xfId="1" applyFont="1" applyBorder="1" applyAlignment="1">
      <alignment horizontal="left"/>
    </xf>
    <xf numFmtId="0" fontId="15" fillId="0" borderId="0" xfId="1" applyFont="1" applyAlignment="1">
      <alignment horizontal="left"/>
    </xf>
    <xf numFmtId="0" fontId="5" fillId="0" borderId="0" xfId="1" applyFont="1" applyAlignment="1">
      <alignment horizontal="left" vertical="top" wrapText="1"/>
    </xf>
    <xf numFmtId="0" fontId="3" fillId="0" borderId="0" xfId="1" applyFont="1" applyAlignment="1">
      <alignment horizontal="left"/>
    </xf>
    <xf numFmtId="0" fontId="10" fillId="0" borderId="0" xfId="1" applyFont="1" applyAlignment="1">
      <alignment horizontal="left" vertical="center"/>
    </xf>
    <xf numFmtId="3" fontId="15" fillId="16" borderId="0" xfId="1" applyNumberFormat="1" applyFont="1" applyFill="1" applyAlignment="1">
      <alignment horizontal="right" vertical="center"/>
    </xf>
    <xf numFmtId="3" fontId="8" fillId="16" borderId="0" xfId="1" applyNumberFormat="1" applyFont="1" applyFill="1" applyAlignment="1">
      <alignment horizontal="right" vertical="center"/>
    </xf>
    <xf numFmtId="3" fontId="15" fillId="16" borderId="0" xfId="1" applyNumberFormat="1" applyFont="1" applyFill="1" applyAlignment="1">
      <alignment vertical="center"/>
    </xf>
    <xf numFmtId="3" fontId="8" fillId="16" borderId="0" xfId="1" applyNumberFormat="1" applyFont="1" applyFill="1" applyAlignment="1">
      <alignment vertical="center"/>
    </xf>
    <xf numFmtId="164" fontId="8" fillId="16" borderId="0" xfId="1" applyNumberFormat="1" applyFont="1" applyFill="1" applyAlignment="1">
      <alignment horizontal="right" vertical="center"/>
    </xf>
    <xf numFmtId="3" fontId="11" fillId="16" borderId="0" xfId="1" applyNumberFormat="1" applyFont="1" applyFill="1" applyAlignment="1">
      <alignment horizontal="right" vertical="center"/>
    </xf>
    <xf numFmtId="164" fontId="15" fillId="16" borderId="0" xfId="1" applyNumberFormat="1" applyFont="1" applyFill="1" applyAlignment="1">
      <alignment vertical="center"/>
    </xf>
    <xf numFmtId="164" fontId="8" fillId="16" borderId="0" xfId="1" applyNumberFormat="1" applyFont="1" applyFill="1" applyAlignment="1">
      <alignment vertical="center"/>
    </xf>
    <xf numFmtId="164" fontId="15" fillId="0" borderId="2" xfId="1" applyNumberFormat="1" applyFont="1" applyBorder="1" applyAlignment="1">
      <alignment vertical="center"/>
    </xf>
    <xf numFmtId="166" fontId="8" fillId="16" borderId="0" xfId="1" applyNumberFormat="1" applyFont="1" applyFill="1" applyAlignment="1">
      <alignment vertical="center"/>
    </xf>
    <xf numFmtId="166" fontId="15" fillId="16" borderId="0" xfId="1" applyNumberFormat="1" applyFont="1" applyFill="1" applyAlignment="1">
      <alignment vertical="center"/>
    </xf>
    <xf numFmtId="0" fontId="15" fillId="0" borderId="0" xfId="1" applyFont="1" applyAlignment="1">
      <alignment vertical="center"/>
    </xf>
    <xf numFmtId="0" fontId="15" fillId="0" borderId="0" xfId="5" applyFont="1"/>
    <xf numFmtId="18" fontId="15" fillId="0" borderId="0" xfId="1" applyNumberFormat="1" applyFont="1"/>
    <xf numFmtId="0" fontId="15" fillId="0" borderId="0" xfId="1" applyFont="1" applyAlignment="1">
      <alignment wrapText="1"/>
    </xf>
    <xf numFmtId="0" fontId="15" fillId="0" borderId="2" xfId="1" applyFont="1" applyBorder="1" applyAlignment="1">
      <alignment wrapText="1"/>
    </xf>
    <xf numFmtId="0" fontId="8" fillId="0" borderId="0" xfId="1" applyFont="1" applyAlignment="1">
      <alignment horizontal="left" indent="2"/>
    </xf>
    <xf numFmtId="0" fontId="8" fillId="0" borderId="0" xfId="1" applyFont="1" applyAlignment="1">
      <alignment horizontal="left" indent="4"/>
    </xf>
    <xf numFmtId="49" fontId="8" fillId="0" borderId="0" xfId="1" applyNumberFormat="1" applyFont="1" applyAlignment="1">
      <alignment horizontal="left" indent="2"/>
    </xf>
    <xf numFmtId="0" fontId="15" fillId="0" borderId="0" xfId="4" applyFont="1"/>
    <xf numFmtId="166" fontId="8" fillId="16" borderId="0" xfId="4" applyNumberFormat="1" applyFont="1" applyFill="1" applyAlignment="1">
      <alignment vertical="center"/>
    </xf>
    <xf numFmtId="166" fontId="8" fillId="0" borderId="2" xfId="1" applyNumberFormat="1" applyFont="1" applyBorder="1" applyAlignment="1">
      <alignment horizontal="right" vertical="center"/>
    </xf>
    <xf numFmtId="0" fontId="15" fillId="0" borderId="0" xfId="1" applyFont="1" applyAlignment="1">
      <alignment horizontal="right"/>
    </xf>
    <xf numFmtId="0" fontId="22" fillId="0" borderId="0" xfId="1" applyFont="1" applyAlignment="1">
      <alignment horizontal="right"/>
    </xf>
    <xf numFmtId="0" fontId="22" fillId="0" borderId="0" xfId="1" applyFont="1"/>
    <xf numFmtId="164" fontId="15" fillId="16" borderId="0" xfId="1" applyNumberFormat="1" applyFont="1" applyFill="1" applyAlignment="1">
      <alignment horizontal="right" vertical="center"/>
    </xf>
    <xf numFmtId="4" fontId="8" fillId="16" borderId="0" xfId="1" applyNumberFormat="1" applyFont="1" applyFill="1" applyAlignment="1">
      <alignment vertical="center"/>
    </xf>
    <xf numFmtId="4" fontId="15" fillId="16" borderId="0" xfId="1" applyNumberFormat="1" applyFont="1" applyFill="1" applyAlignment="1">
      <alignment vertical="center"/>
    </xf>
    <xf numFmtId="0" fontId="4" fillId="16" borderId="0" xfId="1" applyFont="1" applyFill="1"/>
    <xf numFmtId="0" fontId="21" fillId="16" borderId="0" xfId="0" applyFont="1" applyFill="1" applyAlignment="1">
      <alignment vertical="center"/>
    </xf>
    <xf numFmtId="164" fontId="8" fillId="0" borderId="0" xfId="1" quotePrefix="1" applyNumberFormat="1" applyFont="1" applyAlignment="1">
      <alignment horizontal="right" vertical="center"/>
    </xf>
    <xf numFmtId="164" fontId="8" fillId="16" borderId="0" xfId="1" quotePrefix="1" applyNumberFormat="1" applyFont="1" applyFill="1" applyAlignment="1">
      <alignment horizontal="right" vertical="center"/>
    </xf>
    <xf numFmtId="164" fontId="8" fillId="0" borderId="2" xfId="1" quotePrefix="1" applyNumberFormat="1" applyFont="1" applyBorder="1" applyAlignment="1">
      <alignment horizontal="right" vertical="center"/>
    </xf>
    <xf numFmtId="166" fontId="8" fillId="0" borderId="2" xfId="1" quotePrefix="1" applyNumberFormat="1" applyFont="1" applyBorder="1" applyAlignment="1">
      <alignment horizontal="right" vertical="center"/>
    </xf>
    <xf numFmtId="4" fontId="8" fillId="16" borderId="0" xfId="1" quotePrefix="1" applyNumberFormat="1" applyFont="1" applyFill="1" applyAlignment="1">
      <alignment horizontal="right" vertical="center"/>
    </xf>
    <xf numFmtId="4" fontId="8" fillId="0" borderId="2" xfId="1" quotePrefix="1" applyNumberFormat="1" applyFont="1" applyBorder="1" applyAlignment="1">
      <alignment horizontal="right" vertical="center"/>
    </xf>
    <xf numFmtId="3" fontId="8" fillId="0" borderId="2" xfId="1" applyNumberFormat="1" applyFont="1" applyBorder="1" applyAlignment="1">
      <alignment vertical="center"/>
    </xf>
    <xf numFmtId="3" fontId="15" fillId="0" borderId="2" xfId="1" applyNumberFormat="1" applyFont="1" applyBorder="1" applyAlignment="1">
      <alignment horizontal="right" vertical="center"/>
    </xf>
    <xf numFmtId="3" fontId="8" fillId="0" borderId="2" xfId="1" applyNumberFormat="1" applyFont="1" applyBorder="1" applyAlignment="1">
      <alignment horizontal="right" vertical="center"/>
    </xf>
    <xf numFmtId="164" fontId="8" fillId="0" borderId="2" xfId="1" applyNumberFormat="1" applyFont="1" applyBorder="1" applyAlignment="1">
      <alignment vertical="center"/>
    </xf>
    <xf numFmtId="164" fontId="15" fillId="0" borderId="2" xfId="1" applyNumberFormat="1" applyFont="1" applyBorder="1" applyAlignment="1">
      <alignment horizontal="right" vertical="center"/>
    </xf>
    <xf numFmtId="166" fontId="15" fillId="0" borderId="2" xfId="1" applyNumberFormat="1" applyFont="1" applyBorder="1" applyAlignment="1">
      <alignment vertical="center"/>
    </xf>
    <xf numFmtId="166" fontId="8" fillId="0" borderId="2" xfId="1" applyNumberFormat="1" applyFont="1" applyBorder="1" applyAlignment="1">
      <alignment vertical="center"/>
    </xf>
    <xf numFmtId="166" fontId="8" fillId="0" borderId="0" xfId="1" quotePrefix="1" applyNumberFormat="1" applyFont="1" applyAlignment="1">
      <alignment horizontal="right" vertical="center"/>
    </xf>
    <xf numFmtId="166" fontId="8" fillId="16" borderId="0" xfId="1" applyNumberFormat="1" applyFont="1" applyFill="1" applyAlignment="1">
      <alignment horizontal="right" vertical="center"/>
    </xf>
    <xf numFmtId="3" fontId="8" fillId="0" borderId="2" xfId="4" applyNumberFormat="1" applyFont="1" applyBorder="1" applyAlignment="1">
      <alignment vertical="center"/>
    </xf>
    <xf numFmtId="166" fontId="8" fillId="0" borderId="2" xfId="4" applyNumberFormat="1" applyFont="1" applyBorder="1" applyAlignment="1">
      <alignment vertical="center"/>
    </xf>
    <xf numFmtId="4" fontId="15" fillId="0" borderId="2" xfId="1" applyNumberFormat="1" applyFont="1" applyBorder="1" applyAlignment="1">
      <alignment vertical="center"/>
    </xf>
    <xf numFmtId="4" fontId="8" fillId="0" borderId="2" xfId="1" applyNumberFormat="1" applyFont="1" applyBorder="1" applyAlignment="1">
      <alignment horizontal="right" vertical="center"/>
    </xf>
    <xf numFmtId="4" fontId="8" fillId="0" borderId="0" xfId="1" quotePrefix="1" applyNumberFormat="1" applyFont="1" applyAlignment="1">
      <alignment horizontal="right" vertical="center"/>
    </xf>
    <xf numFmtId="3" fontId="8" fillId="16" borderId="0" xfId="1" quotePrefix="1" applyNumberFormat="1" applyFont="1" applyFill="1" applyAlignment="1">
      <alignment horizontal="right" vertical="center"/>
    </xf>
    <xf numFmtId="3" fontId="16" fillId="0" borderId="1" xfId="1" applyNumberFormat="1" applyFont="1" applyBorder="1" applyAlignment="1">
      <alignment horizontal="right" vertical="center"/>
    </xf>
    <xf numFmtId="3" fontId="16" fillId="0" borderId="2" xfId="1" applyNumberFormat="1" applyFont="1" applyBorder="1" applyAlignment="1">
      <alignment horizontal="right" vertical="center"/>
    </xf>
    <xf numFmtId="3" fontId="11" fillId="0" borderId="0" xfId="1" quotePrefix="1" applyNumberFormat="1" applyFont="1" applyAlignment="1">
      <alignment horizontal="right" vertical="center"/>
    </xf>
    <xf numFmtId="166" fontId="8" fillId="16" borderId="0" xfId="1" quotePrefix="1" applyNumberFormat="1" applyFont="1" applyFill="1" applyAlignment="1">
      <alignment vertical="center"/>
    </xf>
    <xf numFmtId="166" fontId="8" fillId="0" borderId="0" xfId="1" quotePrefix="1" applyNumberFormat="1" applyFont="1" applyAlignment="1">
      <alignment vertical="center"/>
    </xf>
    <xf numFmtId="166" fontId="8" fillId="0" borderId="2" xfId="1" quotePrefix="1" applyNumberFormat="1" applyFont="1" applyBorder="1" applyAlignment="1">
      <alignment vertical="center"/>
    </xf>
    <xf numFmtId="166" fontId="8" fillId="16" borderId="0" xfId="1" quotePrefix="1" applyNumberFormat="1" applyFont="1" applyFill="1" applyAlignment="1">
      <alignment horizontal="right" vertical="center"/>
    </xf>
    <xf numFmtId="166" fontId="15" fillId="0" borderId="1" xfId="5" applyNumberFormat="1" applyFont="1" applyBorder="1" applyAlignment="1">
      <alignment horizontal="right" vertical="center"/>
    </xf>
    <xf numFmtId="166" fontId="8" fillId="0" borderId="0" xfId="5" applyNumberFormat="1" applyFont="1" applyAlignment="1">
      <alignment horizontal="right" vertical="center"/>
    </xf>
    <xf numFmtId="166" fontId="8" fillId="16" borderId="0" xfId="5" applyNumberFormat="1" applyFont="1" applyFill="1" applyAlignment="1">
      <alignment horizontal="right" vertical="center"/>
    </xf>
    <xf numFmtId="166" fontId="8" fillId="16" borderId="0" xfId="5" quotePrefix="1" applyNumberFormat="1" applyFont="1" applyFill="1" applyAlignment="1">
      <alignment horizontal="right" vertical="center"/>
    </xf>
    <xf numFmtId="166" fontId="8" fillId="0" borderId="2" xfId="5" applyNumberFormat="1" applyFont="1" applyBorder="1" applyAlignment="1">
      <alignment horizontal="right" vertical="center"/>
    </xf>
    <xf numFmtId="166" fontId="8" fillId="0" borderId="2" xfId="5" quotePrefix="1" applyNumberFormat="1" applyFont="1" applyBorder="1" applyAlignment="1">
      <alignment horizontal="right" vertical="center"/>
    </xf>
    <xf numFmtId="166" fontId="15" fillId="0" borderId="0" xfId="1" applyNumberFormat="1" applyFont="1" applyAlignment="1">
      <alignment horizontal="right" vertical="center"/>
    </xf>
    <xf numFmtId="166" fontId="15" fillId="16" borderId="0" xfId="1" applyNumberFormat="1" applyFont="1" applyFill="1" applyAlignment="1">
      <alignment horizontal="right" vertical="center"/>
    </xf>
    <xf numFmtId="166" fontId="15" fillId="0" borderId="2" xfId="1" applyNumberFormat="1" applyFont="1" applyBorder="1" applyAlignment="1">
      <alignment horizontal="right" vertical="center"/>
    </xf>
    <xf numFmtId="0" fontId="23" fillId="0" borderId="0" xfId="82" applyFont="1" applyBorder="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0" fontId="15" fillId="15" borderId="0" xfId="1" applyFont="1" applyFill="1" applyAlignment="1">
      <alignment horizontal="center" vertical="center" wrapText="1"/>
    </xf>
    <xf numFmtId="0" fontId="15" fillId="15" borderId="0" xfId="1" applyFont="1" applyFill="1" applyAlignment="1">
      <alignment horizontal="center" vertical="center"/>
    </xf>
    <xf numFmtId="0" fontId="15" fillId="15" borderId="2" xfId="1" applyFont="1" applyFill="1" applyBorder="1" applyAlignment="1">
      <alignment horizontal="center" vertical="center" wrapText="1"/>
    </xf>
    <xf numFmtId="0" fontId="15" fillId="15" borderId="0" xfId="1" applyFont="1" applyFill="1" applyAlignment="1">
      <alignment horizontal="center" vertical="center" textRotation="90" wrapText="1"/>
    </xf>
    <xf numFmtId="0" fontId="15" fillId="15" borderId="0" xfId="1" applyFont="1" applyFill="1" applyAlignment="1">
      <alignment horizontal="center" vertical="center" textRotation="90"/>
    </xf>
    <xf numFmtId="0" fontId="10" fillId="0" borderId="0" xfId="1" applyFont="1" applyAlignment="1">
      <alignment horizontal="left" vertical="center" wrapText="1"/>
    </xf>
    <xf numFmtId="0" fontId="10" fillId="0" borderId="0" xfId="4" applyFont="1" applyAlignment="1">
      <alignment horizontal="left" vertical="top" wrapText="1"/>
    </xf>
    <xf numFmtId="0" fontId="10" fillId="0" borderId="0" xfId="1" applyFont="1" applyAlignment="1">
      <alignment horizontal="left" vertical="top" wrapText="1"/>
    </xf>
    <xf numFmtId="0" fontId="8" fillId="15" borderId="0" xfId="1" applyFont="1" applyFill="1" applyAlignment="1">
      <alignment horizontal="center" vertical="center"/>
    </xf>
    <xf numFmtId="0" fontId="8" fillId="15" borderId="0" xfId="1" applyFont="1" applyFill="1" applyAlignment="1">
      <alignment horizontal="center" vertical="center" wrapText="1"/>
    </xf>
    <xf numFmtId="0" fontId="8" fillId="15" borderId="2" xfId="1" applyFont="1" applyFill="1" applyBorder="1" applyAlignment="1">
      <alignment horizontal="center" vertical="center"/>
    </xf>
    <xf numFmtId="0" fontId="8" fillId="15" borderId="2" xfId="1" applyFont="1" applyFill="1" applyBorder="1" applyAlignment="1">
      <alignment horizontal="center" vertical="center" wrapText="1"/>
    </xf>
    <xf numFmtId="0" fontId="15" fillId="15" borderId="0" xfId="5" applyFont="1" applyFill="1" applyAlignment="1">
      <alignment horizontal="center" vertical="center" wrapText="1"/>
    </xf>
    <xf numFmtId="0" fontId="15" fillId="15" borderId="2" xfId="1" applyFont="1" applyFill="1" applyBorder="1" applyAlignment="1">
      <alignment horizontal="center" vertical="center" textRotation="90" wrapText="1"/>
    </xf>
    <xf numFmtId="0" fontId="10" fillId="0" borderId="0" xfId="1" applyFont="1" applyAlignment="1">
      <alignment horizontal="left" wrapText="1"/>
    </xf>
    <xf numFmtId="0" fontId="15" fillId="15" borderId="0" xfId="4" applyFont="1" applyFill="1" applyAlignment="1">
      <alignment horizontal="center" vertical="center" wrapText="1"/>
    </xf>
    <xf numFmtId="0" fontId="13" fillId="0" borderId="0" xfId="0" applyFont="1" applyAlignment="1">
      <alignment horizontal="center" vertical="center" wrapText="1"/>
    </xf>
    <xf numFmtId="0" fontId="15" fillId="15" borderId="2" xfId="1" applyFont="1" applyFill="1" applyBorder="1" applyAlignment="1">
      <alignment horizontal="center" vertical="center" textRotation="90"/>
    </xf>
    <xf numFmtId="0" fontId="15" fillId="15" borderId="2" xfId="1" applyFont="1" applyFill="1" applyBorder="1" applyAlignment="1">
      <alignment horizontal="center" vertical="center"/>
    </xf>
    <xf numFmtId="0" fontId="8" fillId="0" borderId="0" xfId="1" applyFont="1" applyAlignment="1">
      <alignment horizontal="right"/>
    </xf>
  </cellXfs>
  <cellStyles count="84">
    <cellStyle name="20% - Cor1 2" xfId="7" xr:uid="{00000000-0005-0000-0000-000000000000}"/>
    <cellStyle name="20% - Cor1 3" xfId="8" xr:uid="{00000000-0005-0000-0000-000001000000}"/>
    <cellStyle name="20% - Cor1 4" xfId="9" xr:uid="{00000000-0005-0000-0000-000002000000}"/>
    <cellStyle name="20% - Cor1 5" xfId="54" xr:uid="{00000000-0005-0000-0000-000003000000}"/>
    <cellStyle name="20% - Cor1 6" xfId="55" xr:uid="{00000000-0005-0000-0000-000004000000}"/>
    <cellStyle name="20% - Cor2 2" xfId="10" xr:uid="{00000000-0005-0000-0000-000005000000}"/>
    <cellStyle name="20% - Cor2 3" xfId="11" xr:uid="{00000000-0005-0000-0000-000006000000}"/>
    <cellStyle name="20% - Cor2 4" xfId="12" xr:uid="{00000000-0005-0000-0000-000007000000}"/>
    <cellStyle name="20% - Cor2 5" xfId="56" xr:uid="{00000000-0005-0000-0000-000008000000}"/>
    <cellStyle name="20% - Cor2 6" xfId="57" xr:uid="{00000000-0005-0000-0000-000009000000}"/>
    <cellStyle name="20% - Cor3 2" xfId="13" xr:uid="{00000000-0005-0000-0000-00000A000000}"/>
    <cellStyle name="20% - Cor3 3" xfId="14" xr:uid="{00000000-0005-0000-0000-00000B000000}"/>
    <cellStyle name="20% - Cor3 4" xfId="15" xr:uid="{00000000-0005-0000-0000-00000C000000}"/>
    <cellStyle name="20% - Cor3 5" xfId="58" xr:uid="{00000000-0005-0000-0000-00000D000000}"/>
    <cellStyle name="20% - Cor3 6" xfId="59" xr:uid="{00000000-0005-0000-0000-00000E000000}"/>
    <cellStyle name="20% - Cor4 2" xfId="16" xr:uid="{00000000-0005-0000-0000-00000F000000}"/>
    <cellStyle name="20% - Cor4 3" xfId="17" xr:uid="{00000000-0005-0000-0000-000010000000}"/>
    <cellStyle name="20% - Cor4 4" xfId="18" xr:uid="{00000000-0005-0000-0000-000011000000}"/>
    <cellStyle name="20% - Cor4 5" xfId="60" xr:uid="{00000000-0005-0000-0000-000012000000}"/>
    <cellStyle name="20% - Cor4 6" xfId="61" xr:uid="{00000000-0005-0000-0000-000013000000}"/>
    <cellStyle name="20% - Cor5 2" xfId="19" xr:uid="{00000000-0005-0000-0000-000014000000}"/>
    <cellStyle name="20% - Cor5 3" xfId="20" xr:uid="{00000000-0005-0000-0000-000015000000}"/>
    <cellStyle name="20% - Cor5 4" xfId="21" xr:uid="{00000000-0005-0000-0000-000016000000}"/>
    <cellStyle name="20% - Cor5 5" xfId="62" xr:uid="{00000000-0005-0000-0000-000017000000}"/>
    <cellStyle name="20% - Cor5 6" xfId="63" xr:uid="{00000000-0005-0000-0000-000018000000}"/>
    <cellStyle name="20% - Cor6 2" xfId="22" xr:uid="{00000000-0005-0000-0000-000019000000}"/>
    <cellStyle name="20% - Cor6 3" xfId="23" xr:uid="{00000000-0005-0000-0000-00001A000000}"/>
    <cellStyle name="20% - Cor6 4" xfId="24" xr:uid="{00000000-0005-0000-0000-00001B000000}"/>
    <cellStyle name="20% - Cor6 5" xfId="64" xr:uid="{00000000-0005-0000-0000-00001C000000}"/>
    <cellStyle name="20% - Cor6 6" xfId="65" xr:uid="{00000000-0005-0000-0000-00001D000000}"/>
    <cellStyle name="40% - Cor1 2" xfId="25" xr:uid="{00000000-0005-0000-0000-00001E000000}"/>
    <cellStyle name="40% - Cor1 3" xfId="26" xr:uid="{00000000-0005-0000-0000-00001F000000}"/>
    <cellStyle name="40% - Cor1 4" xfId="27" xr:uid="{00000000-0005-0000-0000-000020000000}"/>
    <cellStyle name="40% - Cor1 5" xfId="66" xr:uid="{00000000-0005-0000-0000-000021000000}"/>
    <cellStyle name="40% - Cor1 6" xfId="67" xr:uid="{00000000-0005-0000-0000-000022000000}"/>
    <cellStyle name="40% - Cor2 2" xfId="28" xr:uid="{00000000-0005-0000-0000-000023000000}"/>
    <cellStyle name="40% - Cor2 3" xfId="29" xr:uid="{00000000-0005-0000-0000-000024000000}"/>
    <cellStyle name="40% - Cor2 4" xfId="30" xr:uid="{00000000-0005-0000-0000-000025000000}"/>
    <cellStyle name="40% - Cor2 5" xfId="68" xr:uid="{00000000-0005-0000-0000-000026000000}"/>
    <cellStyle name="40% - Cor2 6" xfId="69" xr:uid="{00000000-0005-0000-0000-000027000000}"/>
    <cellStyle name="40% - Cor3 2" xfId="31" xr:uid="{00000000-0005-0000-0000-000028000000}"/>
    <cellStyle name="40% - Cor3 3" xfId="32" xr:uid="{00000000-0005-0000-0000-000029000000}"/>
    <cellStyle name="40% - Cor3 4" xfId="33" xr:uid="{00000000-0005-0000-0000-00002A000000}"/>
    <cellStyle name="40% - Cor3 5" xfId="70" xr:uid="{00000000-0005-0000-0000-00002B000000}"/>
    <cellStyle name="40% - Cor3 6" xfId="71" xr:uid="{00000000-0005-0000-0000-00002C000000}"/>
    <cellStyle name="40% - Cor4 2" xfId="34" xr:uid="{00000000-0005-0000-0000-00002D000000}"/>
    <cellStyle name="40% - Cor4 3" xfId="35" xr:uid="{00000000-0005-0000-0000-00002E000000}"/>
    <cellStyle name="40% - Cor4 4" xfId="36" xr:uid="{00000000-0005-0000-0000-00002F000000}"/>
    <cellStyle name="40% - Cor4 5" xfId="72" xr:uid="{00000000-0005-0000-0000-000030000000}"/>
    <cellStyle name="40% - Cor4 6" xfId="73" xr:uid="{00000000-0005-0000-0000-000031000000}"/>
    <cellStyle name="40% - Cor5 2" xfId="37" xr:uid="{00000000-0005-0000-0000-000032000000}"/>
    <cellStyle name="40% - Cor5 3" xfId="38" xr:uid="{00000000-0005-0000-0000-000033000000}"/>
    <cellStyle name="40% - Cor5 4" xfId="39" xr:uid="{00000000-0005-0000-0000-000034000000}"/>
    <cellStyle name="40% - Cor5 5" xfId="74" xr:uid="{00000000-0005-0000-0000-000035000000}"/>
    <cellStyle name="40% - Cor5 6" xfId="75" xr:uid="{00000000-0005-0000-0000-000036000000}"/>
    <cellStyle name="40% - Cor6 2" xfId="40" xr:uid="{00000000-0005-0000-0000-000037000000}"/>
    <cellStyle name="40% - Cor6 3" xfId="41" xr:uid="{00000000-0005-0000-0000-000038000000}"/>
    <cellStyle name="40% - Cor6 4" xfId="42" xr:uid="{00000000-0005-0000-0000-000039000000}"/>
    <cellStyle name="40% - Cor6 5" xfId="76" xr:uid="{00000000-0005-0000-0000-00003A000000}"/>
    <cellStyle name="40% - Cor6 6" xfId="77" xr:uid="{00000000-0005-0000-0000-00003B000000}"/>
    <cellStyle name="Euro" xfId="2" xr:uid="{00000000-0005-0000-0000-00003C000000}"/>
    <cellStyle name="Hiperligação" xfId="82" builtinId="8"/>
    <cellStyle name="Normal" xfId="0" builtinId="0"/>
    <cellStyle name="Normal 2" xfId="1" xr:uid="{00000000-0005-0000-0000-00003F000000}"/>
    <cellStyle name="Normal 2 2" xfId="4" xr:uid="{00000000-0005-0000-0000-000040000000}"/>
    <cellStyle name="Normal 2 2 2" xfId="5" xr:uid="{00000000-0005-0000-0000-000041000000}"/>
    <cellStyle name="Normal 2 2 2 2" xfId="53" xr:uid="{00000000-0005-0000-0000-000042000000}"/>
    <cellStyle name="Normal 2 3" xfId="43" xr:uid="{00000000-0005-0000-0000-000043000000}"/>
    <cellStyle name="Normal 2 4" xfId="44" xr:uid="{00000000-0005-0000-0000-000044000000}"/>
    <cellStyle name="Normal 3" xfId="3" xr:uid="{00000000-0005-0000-0000-000045000000}"/>
    <cellStyle name="Normal 3 2" xfId="45" xr:uid="{00000000-0005-0000-0000-000046000000}"/>
    <cellStyle name="Normal 3 3" xfId="46" xr:uid="{00000000-0005-0000-0000-000047000000}"/>
    <cellStyle name="Normal 4" xfId="6" xr:uid="{00000000-0005-0000-0000-000048000000}"/>
    <cellStyle name="Normal 4 2" xfId="83" xr:uid="{00000000-0005-0000-0000-000049000000}"/>
    <cellStyle name="Normal 5" xfId="47" xr:uid="{00000000-0005-0000-0000-00004A000000}"/>
    <cellStyle name="Normal 6" xfId="48" xr:uid="{00000000-0005-0000-0000-00004B000000}"/>
    <cellStyle name="Normal 7" xfId="78" xr:uid="{00000000-0005-0000-0000-00004C000000}"/>
    <cellStyle name="Normal 8" xfId="79" xr:uid="{00000000-0005-0000-0000-00004D000000}"/>
    <cellStyle name="Nota 2" xfId="49" xr:uid="{00000000-0005-0000-0000-00004E000000}"/>
    <cellStyle name="Nota 3" xfId="50" xr:uid="{00000000-0005-0000-0000-00004F000000}"/>
    <cellStyle name="Nota 4" xfId="51" xr:uid="{00000000-0005-0000-0000-000050000000}"/>
    <cellStyle name="Nota 5" xfId="52" xr:uid="{00000000-0005-0000-0000-000051000000}"/>
    <cellStyle name="Nota 6" xfId="80" xr:uid="{00000000-0005-0000-0000-000052000000}"/>
    <cellStyle name="Nota 7" xfId="81" xr:uid="{00000000-0005-0000-0000-000053000000}"/>
  </cellStyles>
  <dxfs count="0"/>
  <tableStyles count="0" defaultTableStyle="TableStyleMedium9" defaultPivotStyle="PivotStyleLight16"/>
  <colors>
    <mruColors>
      <color rgb="FF53682A"/>
      <color rgb="FF99BA56"/>
      <color rgb="FF728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0"/></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2"/></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3"/></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4"/></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5"/></Relationships>
</file>

<file path=xl/drawings/_rels/drawing16.xml.rels><?xml version="1.0" encoding="UTF-8" standalone="yes"?>
<Relationships xmlns="http://schemas.openxmlformats.org/package/2006/relationships"><Relationship Id="rId3" Type="http://schemas.openxmlformats.org/officeDocument/2006/relationships/hyperlink" Target="#Indice!A17"/><Relationship Id="rId2" Type="http://schemas.openxmlformats.org/officeDocument/2006/relationships/image" Target="../media/image1.png"/><Relationship Id="rId1" Type="http://schemas.openxmlformats.org/officeDocument/2006/relationships/hyperlink" Target="#Indice!A16"/></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8"/></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9"/></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0"/></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2"/></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3"/></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4"/></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5"/></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6"/></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7"/></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8"/></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9"/></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0"/></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2"/></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3"/></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4"/></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5"/></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6"/></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7"/></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8"/></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9"/></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40"/></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4"/></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5"/></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6"/></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7"/></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8"/></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9"/></Relationships>
</file>

<file path=xl/drawings/drawing1.xml><?xml version="1.0" encoding="utf-8"?>
<xdr:wsDr xmlns:xdr="http://schemas.openxmlformats.org/drawingml/2006/spreadsheetDrawing" xmlns:a="http://schemas.openxmlformats.org/drawingml/2006/main">
  <xdr:twoCellAnchor editAs="oneCell">
    <xdr:from>
      <xdr:col>6</xdr:col>
      <xdr:colOff>438150</xdr:colOff>
      <xdr:row>1</xdr:row>
      <xdr:rowOff>257175</xdr:rowOff>
    </xdr:from>
    <xdr:to>
      <xdr:col>7</xdr:col>
      <xdr:colOff>647593</xdr:colOff>
      <xdr:row>2</xdr:row>
      <xdr:rowOff>152367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676900" y="447675"/>
          <a:ext cx="857143" cy="266667"/>
        </a:xfrm>
        <a:prstGeom prst="rect">
          <a:avLst/>
        </a:prstGeom>
      </xdr:spPr>
    </xdr:pic>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5334000" y="685800"/>
          <a:ext cx="876193" cy="266667"/>
        </a:xfrm>
        <a:prstGeom prst="rect">
          <a:avLst/>
        </a:prstGeom>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5238750" y="685800"/>
          <a:ext cx="876193" cy="266667"/>
        </a:xfrm>
        <a:prstGeom prst="rect">
          <a:avLst/>
        </a:prstGeom>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5334000" y="685800"/>
          <a:ext cx="876193" cy="266667"/>
        </a:xfrm>
        <a:prstGeom prst="rect">
          <a:avLst/>
        </a:prstGeom>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5238750" y="552450"/>
          <a:ext cx="876193" cy="266667"/>
        </a:xfrm>
        <a:prstGeom prst="rect">
          <a:avLst/>
        </a:prstGeom>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752368</xdr:colOff>
      <xdr:row>3</xdr:row>
      <xdr:rowOff>114267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5876925" y="619125"/>
          <a:ext cx="752368" cy="266667"/>
        </a:xfrm>
        <a:prstGeom prst="rect">
          <a:avLst/>
        </a:prstGeom>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714268</xdr:colOff>
      <xdr:row>3</xdr:row>
      <xdr:rowOff>114267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6124575" y="619125"/>
          <a:ext cx="752368" cy="266667"/>
        </a:xfrm>
        <a:prstGeom prst="rect">
          <a:avLst/>
        </a:prstGeom>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714268</xdr:colOff>
      <xdr:row>3</xdr:row>
      <xdr:rowOff>114267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6200775" y="619125"/>
          <a:ext cx="714268" cy="266667"/>
        </a:xfrm>
        <a:prstGeom prst="rect">
          <a:avLst/>
        </a:prstGeom>
      </xdr:spPr>
    </xdr:pic>
    <xdr:clientData fPrintsWithSheet="0"/>
  </xdr:twoCellAnchor>
  <xdr:oneCellAnchor>
    <xdr:from>
      <xdr:col>5</xdr:col>
      <xdr:colOff>0</xdr:colOff>
      <xdr:row>16</xdr:row>
      <xdr:rowOff>47625</xdr:rowOff>
    </xdr:from>
    <xdr:ext cx="714268" cy="266667"/>
    <xdr:pic>
      <xdr:nvPicPr>
        <xdr:cNvPr id="3" name="Imagem 2">
          <a:hlinkClick xmlns:r="http://schemas.openxmlformats.org/officeDocument/2006/relationships" r:id="rId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5410200" y="619125"/>
          <a:ext cx="714268" cy="266667"/>
        </a:xfrm>
        <a:prstGeom prst="rect">
          <a:avLst/>
        </a:prstGeom>
      </xdr:spPr>
    </xdr:pic>
    <xdr:clientData fPrintsWithSheet="0"/>
  </xdr:oneCellAnchor>
</xdr:wsDr>
</file>

<file path=xl/drawings/drawing17.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5381625" y="552450"/>
          <a:ext cx="609493" cy="266667"/>
        </a:xfrm>
        <a:prstGeom prst="rect">
          <a:avLst/>
        </a:prstGeom>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5381625" y="552450"/>
          <a:ext cx="609493" cy="266667"/>
        </a:xfrm>
        <a:prstGeom prst="rect">
          <a:avLst/>
        </a:prstGeom>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5410200" y="552450"/>
          <a:ext cx="609493" cy="266667"/>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xdr:col>
      <xdr:colOff>361950</xdr:colOff>
      <xdr:row>1</xdr:row>
      <xdr:rowOff>342900</xdr:rowOff>
    </xdr:from>
    <xdr:to>
      <xdr:col>7</xdr:col>
      <xdr:colOff>609493</xdr:colOff>
      <xdr:row>3</xdr:row>
      <xdr:rowOff>79342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257800" y="533400"/>
          <a:ext cx="857143" cy="266667"/>
        </a:xfrm>
        <a:prstGeom prst="rect">
          <a:avLst/>
        </a:prstGeom>
      </xdr:spPr>
    </xdr:pic>
    <xdr:clientData fPrintsWithSheet="0"/>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a:stretch>
          <a:fillRect/>
        </a:stretch>
      </xdr:blipFill>
      <xdr:spPr>
        <a:xfrm>
          <a:off x="5600700" y="552450"/>
          <a:ext cx="609493" cy="266667"/>
        </a:xfrm>
        <a:prstGeom prst="rect">
          <a:avLst/>
        </a:prstGeom>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219075</xdr:colOff>
      <xdr:row>1</xdr:row>
      <xdr:rowOff>228600</xdr:rowOff>
    </xdr:from>
    <xdr:to>
      <xdr:col>11</xdr:col>
      <xdr:colOff>247543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9772650" y="447675"/>
          <a:ext cx="599968" cy="266667"/>
        </a:xfrm>
        <a:prstGeom prst="rect">
          <a:avLst/>
        </a:prstGeom>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219075</xdr:colOff>
      <xdr:row>1</xdr:row>
      <xdr:rowOff>228600</xdr:rowOff>
    </xdr:from>
    <xdr:to>
      <xdr:col>11</xdr:col>
      <xdr:colOff>257068</xdr:colOff>
      <xdr:row>3</xdr:row>
      <xdr:rowOff>57117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9772650" y="447675"/>
          <a:ext cx="599968" cy="266667"/>
        </a:xfrm>
        <a:prstGeom prst="rect">
          <a:avLst/>
        </a:prstGeom>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oneCell">
    <xdr:from>
      <xdr:col>3</xdr:col>
      <xdr:colOff>95250</xdr:colOff>
      <xdr:row>1</xdr:row>
      <xdr:rowOff>266700</xdr:rowOff>
    </xdr:from>
    <xdr:to>
      <xdr:col>3</xdr:col>
      <xdr:colOff>704743</xdr:colOff>
      <xdr:row>2</xdr:row>
      <xdr:rowOff>180942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4857750" y="485775"/>
          <a:ext cx="609493" cy="266667"/>
        </a:xfrm>
        <a:prstGeom prst="rect">
          <a:avLst/>
        </a:prstGeom>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oneCell">
    <xdr:from>
      <xdr:col>3</xdr:col>
      <xdr:colOff>95250</xdr:colOff>
      <xdr:row>1</xdr:row>
      <xdr:rowOff>266700</xdr:rowOff>
    </xdr:from>
    <xdr:to>
      <xdr:col>3</xdr:col>
      <xdr:colOff>704743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4857750" y="485775"/>
          <a:ext cx="609493" cy="266667"/>
        </a:xfrm>
        <a:prstGeom prst="rect">
          <a:avLst/>
        </a:prstGeom>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oneCell">
    <xdr:from>
      <xdr:col>4</xdr:col>
      <xdr:colOff>466725</xdr:colOff>
      <xdr:row>2</xdr:row>
      <xdr:rowOff>0</xdr:rowOff>
    </xdr:from>
    <xdr:to>
      <xdr:col>5</xdr:col>
      <xdr:colOff>495300</xdr:colOff>
      <xdr:row>3</xdr:row>
      <xdr:rowOff>84013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stretch>
          <a:fillRect/>
        </a:stretch>
      </xdr:blipFill>
      <xdr:spPr>
        <a:xfrm>
          <a:off x="5819775" y="352425"/>
          <a:ext cx="609600" cy="255463"/>
        </a:xfrm>
        <a:prstGeom prst="rect">
          <a:avLst/>
        </a:prstGeom>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oneCell">
    <xdr:from>
      <xdr:col>5</xdr:col>
      <xdr:colOff>504825</xdr:colOff>
      <xdr:row>1</xdr:row>
      <xdr:rowOff>219075</xdr:rowOff>
    </xdr:from>
    <xdr:to>
      <xdr:col>6</xdr:col>
      <xdr:colOff>495193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stretch>
          <a:fillRect/>
        </a:stretch>
      </xdr:blipFill>
      <xdr:spPr>
        <a:xfrm>
          <a:off x="7019925" y="438150"/>
          <a:ext cx="638068" cy="266667"/>
        </a:xfrm>
        <a:prstGeom prst="rect">
          <a:avLst/>
        </a:prstGeom>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oneCell">
    <xdr:from>
      <xdr:col>5</xdr:col>
      <xdr:colOff>447675</xdr:colOff>
      <xdr:row>2</xdr:row>
      <xdr:rowOff>28575</xdr:rowOff>
    </xdr:from>
    <xdr:to>
      <xdr:col>6</xdr:col>
      <xdr:colOff>657118</xdr:colOff>
      <xdr:row>3</xdr:row>
      <xdr:rowOff>114267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6076950" y="581025"/>
          <a:ext cx="876193" cy="266667"/>
        </a:xfrm>
        <a:prstGeom prst="rect">
          <a:avLst/>
        </a:prstGeom>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oneCell">
    <xdr:from>
      <xdr:col>10</xdr:col>
      <xdr:colOff>482600</xdr:colOff>
      <xdr:row>1</xdr:row>
      <xdr:rowOff>130881</xdr:rowOff>
    </xdr:from>
    <xdr:to>
      <xdr:col>12</xdr:col>
      <xdr:colOff>119485</xdr:colOff>
      <xdr:row>2</xdr:row>
      <xdr:rowOff>149898</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a:stretch>
          <a:fillRect/>
        </a:stretch>
      </xdr:blipFill>
      <xdr:spPr>
        <a:xfrm>
          <a:off x="10318044" y="349603"/>
          <a:ext cx="695218" cy="265962"/>
        </a:xfrm>
        <a:prstGeom prst="rect">
          <a:avLst/>
        </a:prstGeom>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66675</xdr:colOff>
      <xdr:row>1</xdr:row>
      <xdr:rowOff>142875</xdr:rowOff>
    </xdr:from>
    <xdr:to>
      <xdr:col>11</xdr:col>
      <xdr:colOff>196743</xdr:colOff>
      <xdr:row>2</xdr:row>
      <xdr:rowOff>161892</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a:stretch>
          <a:fillRect/>
        </a:stretch>
      </xdr:blipFill>
      <xdr:spPr>
        <a:xfrm>
          <a:off x="9010650" y="361950"/>
          <a:ext cx="695218" cy="266667"/>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3</xdr:col>
      <xdr:colOff>676275</xdr:colOff>
      <xdr:row>2</xdr:row>
      <xdr:rowOff>0</xdr:rowOff>
    </xdr:from>
    <xdr:to>
      <xdr:col>4</xdr:col>
      <xdr:colOff>742843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5419725" y="457200"/>
          <a:ext cx="857143" cy="266667"/>
        </a:xfrm>
        <a:prstGeom prst="rect">
          <a:avLst/>
        </a:prstGeom>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editAs="oneCell">
    <xdr:from>
      <xdr:col>10</xdr:col>
      <xdr:colOff>9525</xdr:colOff>
      <xdr:row>1</xdr:row>
      <xdr:rowOff>133350</xdr:rowOff>
    </xdr:from>
    <xdr:to>
      <xdr:col>11</xdr:col>
      <xdr:colOff>266593</xdr:colOff>
      <xdr:row>2</xdr:row>
      <xdr:rowOff>152367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8705850" y="352425"/>
          <a:ext cx="695218" cy="266667"/>
        </a:xfrm>
        <a:prstGeom prst="rect">
          <a:avLst/>
        </a:prstGeom>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oneCell">
    <xdr:from>
      <xdr:col>10</xdr:col>
      <xdr:colOff>228600</xdr:colOff>
      <xdr:row>1</xdr:row>
      <xdr:rowOff>133350</xdr:rowOff>
    </xdr:from>
    <xdr:to>
      <xdr:col>11</xdr:col>
      <xdr:colOff>590443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a:stretch>
          <a:fillRect/>
        </a:stretch>
      </xdr:blipFill>
      <xdr:spPr>
        <a:xfrm>
          <a:off x="9315450" y="352425"/>
          <a:ext cx="847618" cy="257142"/>
        </a:xfrm>
        <a:prstGeom prst="rect">
          <a:avLst/>
        </a:prstGeom>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oneCell">
    <xdr:from>
      <xdr:col>7</xdr:col>
      <xdr:colOff>104775</xdr:colOff>
      <xdr:row>1</xdr:row>
      <xdr:rowOff>238125</xdr:rowOff>
    </xdr:from>
    <xdr:to>
      <xdr:col>7</xdr:col>
      <xdr:colOff>742843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a:stretch>
          <a:fillRect/>
        </a:stretch>
      </xdr:blipFill>
      <xdr:spPr>
        <a:xfrm>
          <a:off x="5876925" y="457200"/>
          <a:ext cx="638068" cy="266667"/>
        </a:xfrm>
        <a:prstGeom prst="rect">
          <a:avLst/>
        </a:prstGeom>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oneCell">
    <xdr:from>
      <xdr:col>7</xdr:col>
      <xdr:colOff>9525</xdr:colOff>
      <xdr:row>1</xdr:row>
      <xdr:rowOff>219075</xdr:rowOff>
    </xdr:from>
    <xdr:to>
      <xdr:col>7</xdr:col>
      <xdr:colOff>704743</xdr:colOff>
      <xdr:row>2</xdr:row>
      <xdr:rowOff>123792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5514975" y="438150"/>
          <a:ext cx="695218" cy="266667"/>
        </a:xfrm>
        <a:prstGeom prst="rect">
          <a:avLst/>
        </a:prstGeom>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oneCell">
    <xdr:from>
      <xdr:col>6</xdr:col>
      <xdr:colOff>142875</xdr:colOff>
      <xdr:row>1</xdr:row>
      <xdr:rowOff>228600</xdr:rowOff>
    </xdr:from>
    <xdr:to>
      <xdr:col>6</xdr:col>
      <xdr:colOff>838093</xdr:colOff>
      <xdr:row>2</xdr:row>
      <xdr:rowOff>133317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xfrm>
          <a:off x="5943600" y="447675"/>
          <a:ext cx="695218" cy="266667"/>
        </a:xfrm>
        <a:prstGeom prst="rect">
          <a:avLst/>
        </a:prstGeom>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oneCell">
    <xdr:from>
      <xdr:col>6</xdr:col>
      <xdr:colOff>622301</xdr:colOff>
      <xdr:row>1</xdr:row>
      <xdr:rowOff>301625</xdr:rowOff>
    </xdr:from>
    <xdr:to>
      <xdr:col>7</xdr:col>
      <xdr:colOff>707919</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a:stretch>
          <a:fillRect/>
        </a:stretch>
      </xdr:blipFill>
      <xdr:spPr>
        <a:xfrm>
          <a:off x="7124701" y="517525"/>
          <a:ext cx="726968" cy="266667"/>
        </a:xfrm>
        <a:prstGeom prst="rect">
          <a:avLst/>
        </a:prstGeom>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oneCell">
    <xdr:from>
      <xdr:col>11</xdr:col>
      <xdr:colOff>317500</xdr:colOff>
      <xdr:row>1</xdr:row>
      <xdr:rowOff>88900</xdr:rowOff>
    </xdr:from>
    <xdr:to>
      <xdr:col>12</xdr:col>
      <xdr:colOff>399943</xdr:colOff>
      <xdr:row>1</xdr:row>
      <xdr:rowOff>355567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2"/>
        <a:stretch>
          <a:fillRect/>
        </a:stretch>
      </xdr:blipFill>
      <xdr:spPr>
        <a:xfrm>
          <a:off x="8636000" y="304800"/>
          <a:ext cx="634893" cy="266667"/>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631825</xdr:colOff>
      <xdr:row>1</xdr:row>
      <xdr:rowOff>133350</xdr:rowOff>
    </xdr:from>
    <xdr:to>
      <xdr:col>8</xdr:col>
      <xdr:colOff>742843</xdr:colOff>
      <xdr:row>3</xdr:row>
      <xdr:rowOff>66642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067675" y="311150"/>
          <a:ext cx="885718" cy="250792"/>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11</xdr:col>
      <xdr:colOff>638175</xdr:colOff>
      <xdr:row>1</xdr:row>
      <xdr:rowOff>257175</xdr:rowOff>
    </xdr:from>
    <xdr:to>
      <xdr:col>12</xdr:col>
      <xdr:colOff>590444</xdr:colOff>
      <xdr:row>3</xdr:row>
      <xdr:rowOff>76167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9906000" y="447675"/>
          <a:ext cx="771418" cy="266667"/>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142875</xdr:colOff>
      <xdr:row>1</xdr:row>
      <xdr:rowOff>257175</xdr:rowOff>
    </xdr:from>
    <xdr:to>
      <xdr:col>12</xdr:col>
      <xdr:colOff>333268</xdr:colOff>
      <xdr:row>3</xdr:row>
      <xdr:rowOff>76167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9382125" y="447675"/>
          <a:ext cx="714268" cy="266667"/>
        </a:xfrm>
        <a:prstGeom prst="rect">
          <a:avLst/>
        </a:prstGeom>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6</xdr:col>
      <xdr:colOff>695325</xdr:colOff>
      <xdr:row>2</xdr:row>
      <xdr:rowOff>0</xdr:rowOff>
    </xdr:from>
    <xdr:to>
      <xdr:col>7</xdr:col>
      <xdr:colOff>628543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8601075" y="428625"/>
          <a:ext cx="647593" cy="266667"/>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7</xdr:col>
      <xdr:colOff>342900</xdr:colOff>
      <xdr:row>1</xdr:row>
      <xdr:rowOff>495300</xdr:rowOff>
    </xdr:from>
    <xdr:to>
      <xdr:col>8</xdr:col>
      <xdr:colOff>628543</xdr:colOff>
      <xdr:row>3</xdr:row>
      <xdr:rowOff>9492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6096000" y="685800"/>
          <a:ext cx="857143" cy="266667"/>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6096000" y="685800"/>
          <a:ext cx="857143" cy="266667"/>
        </a:xfrm>
        <a:prstGeom prst="rect">
          <a:avLst/>
        </a:prstGeom>
      </xdr:spPr>
    </xdr:pic>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3682A"/>
  </sheetPr>
  <dimension ref="A1:A184"/>
  <sheetViews>
    <sheetView tabSelected="1" zoomScaleNormal="100" workbookViewId="0"/>
  </sheetViews>
  <sheetFormatPr defaultColWidth="172.6328125" defaultRowHeight="14.5" x14ac:dyDescent="0.35"/>
  <cols>
    <col min="1" max="1" width="106.36328125" style="74" customWidth="1"/>
  </cols>
  <sheetData>
    <row r="1" spans="1:1" ht="27.65" customHeight="1" x14ac:dyDescent="0.35">
      <c r="A1" s="73" t="s">
        <v>249</v>
      </c>
    </row>
    <row r="2" spans="1:1" ht="27.65" customHeight="1" x14ac:dyDescent="0.35">
      <c r="A2" s="73" t="s">
        <v>250</v>
      </c>
    </row>
    <row r="3" spans="1:1" ht="27.65" customHeight="1" x14ac:dyDescent="0.35">
      <c r="A3" s="73" t="s">
        <v>251</v>
      </c>
    </row>
    <row r="4" spans="1:1" ht="27.65" customHeight="1" x14ac:dyDescent="0.35">
      <c r="A4" s="73" t="s">
        <v>252</v>
      </c>
    </row>
    <row r="5" spans="1:1" ht="27.65" customHeight="1" x14ac:dyDescent="0.35">
      <c r="A5" s="73" t="s">
        <v>253</v>
      </c>
    </row>
    <row r="6" spans="1:1" ht="27.65" customHeight="1" x14ac:dyDescent="0.35">
      <c r="A6" s="73" t="s">
        <v>254</v>
      </c>
    </row>
    <row r="7" spans="1:1" ht="27.65" customHeight="1" x14ac:dyDescent="0.35">
      <c r="A7" s="73" t="s">
        <v>255</v>
      </c>
    </row>
    <row r="8" spans="1:1" ht="27.65" customHeight="1" x14ac:dyDescent="0.35">
      <c r="A8" s="73" t="s">
        <v>256</v>
      </c>
    </row>
    <row r="9" spans="1:1" ht="27.65" customHeight="1" x14ac:dyDescent="0.35">
      <c r="A9" s="73" t="s">
        <v>257</v>
      </c>
    </row>
    <row r="10" spans="1:1" ht="27.65" customHeight="1" x14ac:dyDescent="0.35">
      <c r="A10" s="73" t="s">
        <v>258</v>
      </c>
    </row>
    <row r="11" spans="1:1" ht="27.65" customHeight="1" x14ac:dyDescent="0.35">
      <c r="A11" s="73" t="s">
        <v>259</v>
      </c>
    </row>
    <row r="12" spans="1:1" ht="27.65" customHeight="1" x14ac:dyDescent="0.35">
      <c r="A12" s="73" t="s">
        <v>260</v>
      </c>
    </row>
    <row r="13" spans="1:1" ht="27.65" customHeight="1" x14ac:dyDescent="0.35">
      <c r="A13" s="73" t="s">
        <v>239</v>
      </c>
    </row>
    <row r="14" spans="1:1" ht="27.65" customHeight="1" x14ac:dyDescent="0.35">
      <c r="A14" s="73" t="s">
        <v>261</v>
      </c>
    </row>
    <row r="15" spans="1:1" ht="27.65" customHeight="1" x14ac:dyDescent="0.35">
      <c r="A15" s="73" t="s">
        <v>262</v>
      </c>
    </row>
    <row r="16" spans="1:1" ht="27.65" customHeight="1" x14ac:dyDescent="0.35">
      <c r="A16" s="73" t="s">
        <v>263</v>
      </c>
    </row>
    <row r="17" spans="1:1" ht="27.65" customHeight="1" x14ac:dyDescent="0.35">
      <c r="A17" s="73" t="s">
        <v>264</v>
      </c>
    </row>
    <row r="18" spans="1:1" ht="27.65" customHeight="1" x14ac:dyDescent="0.35">
      <c r="A18" s="73" t="s">
        <v>265</v>
      </c>
    </row>
    <row r="19" spans="1:1" ht="27.65" customHeight="1" x14ac:dyDescent="0.35">
      <c r="A19" s="73" t="s">
        <v>266</v>
      </c>
    </row>
    <row r="20" spans="1:1" ht="27.65" customHeight="1" x14ac:dyDescent="0.35">
      <c r="A20" s="73" t="s">
        <v>267</v>
      </c>
    </row>
    <row r="21" spans="1:1" ht="27.65" customHeight="1" x14ac:dyDescent="0.35">
      <c r="A21" s="73" t="s">
        <v>268</v>
      </c>
    </row>
    <row r="22" spans="1:1" ht="27.65" customHeight="1" x14ac:dyDescent="0.35">
      <c r="A22" s="73" t="s">
        <v>269</v>
      </c>
    </row>
    <row r="23" spans="1:1" ht="27.65" customHeight="1" x14ac:dyDescent="0.35">
      <c r="A23" s="73" t="s">
        <v>270</v>
      </c>
    </row>
    <row r="24" spans="1:1" ht="27.65" customHeight="1" x14ac:dyDescent="0.35">
      <c r="A24" s="73" t="s">
        <v>271</v>
      </c>
    </row>
    <row r="25" spans="1:1" ht="27.65" customHeight="1" x14ac:dyDescent="0.35">
      <c r="A25" s="73" t="s">
        <v>272</v>
      </c>
    </row>
    <row r="26" spans="1:1" ht="27.65" customHeight="1" x14ac:dyDescent="0.35">
      <c r="A26" s="73" t="s">
        <v>273</v>
      </c>
    </row>
    <row r="27" spans="1:1" ht="27.65" customHeight="1" x14ac:dyDescent="0.35">
      <c r="A27" s="73" t="s">
        <v>274</v>
      </c>
    </row>
    <row r="28" spans="1:1" ht="27.65" customHeight="1" x14ac:dyDescent="0.35">
      <c r="A28" s="73" t="s">
        <v>275</v>
      </c>
    </row>
    <row r="29" spans="1:1" ht="27.65" customHeight="1" x14ac:dyDescent="0.35">
      <c r="A29" s="73" t="s">
        <v>276</v>
      </c>
    </row>
    <row r="30" spans="1:1" ht="27.65" customHeight="1" x14ac:dyDescent="0.35">
      <c r="A30" s="73" t="s">
        <v>277</v>
      </c>
    </row>
    <row r="31" spans="1:1" ht="27.65" customHeight="1" x14ac:dyDescent="0.35">
      <c r="A31" s="73" t="s">
        <v>278</v>
      </c>
    </row>
    <row r="32" spans="1:1" ht="27.65" customHeight="1" x14ac:dyDescent="0.35">
      <c r="A32" s="73" t="s">
        <v>279</v>
      </c>
    </row>
    <row r="33" spans="1:1" ht="27.65" customHeight="1" x14ac:dyDescent="0.35">
      <c r="A33" s="73" t="s">
        <v>280</v>
      </c>
    </row>
    <row r="34" spans="1:1" ht="27.65" customHeight="1" x14ac:dyDescent="0.35">
      <c r="A34" s="73" t="s">
        <v>281</v>
      </c>
    </row>
    <row r="35" spans="1:1" ht="27.65" customHeight="1" x14ac:dyDescent="0.35">
      <c r="A35" s="73" t="s">
        <v>282</v>
      </c>
    </row>
    <row r="36" spans="1:1" ht="27.65" customHeight="1" x14ac:dyDescent="0.35">
      <c r="A36" s="73" t="s">
        <v>283</v>
      </c>
    </row>
    <row r="37" spans="1:1" ht="27.65" customHeight="1" x14ac:dyDescent="0.35">
      <c r="A37" s="73" t="s">
        <v>284</v>
      </c>
    </row>
    <row r="38" spans="1:1" ht="27.65" customHeight="1" x14ac:dyDescent="0.35">
      <c r="A38" s="73" t="s">
        <v>285</v>
      </c>
    </row>
    <row r="39" spans="1:1" ht="27.65" customHeight="1" x14ac:dyDescent="0.35">
      <c r="A39" s="73" t="s">
        <v>286</v>
      </c>
    </row>
    <row r="40" spans="1:1" ht="27.65" customHeight="1" x14ac:dyDescent="0.35">
      <c r="A40" s="73" t="s">
        <v>342</v>
      </c>
    </row>
    <row r="41" spans="1:1" ht="36.5" customHeight="1" x14ac:dyDescent="0.35">
      <c r="A41" s="177" t="s">
        <v>343</v>
      </c>
    </row>
    <row r="42" spans="1:1" x14ac:dyDescent="0.35">
      <c r="A42" s="73"/>
    </row>
    <row r="43" spans="1:1" x14ac:dyDescent="0.35">
      <c r="A43" s="73"/>
    </row>
    <row r="44" spans="1:1" x14ac:dyDescent="0.35">
      <c r="A44" s="73"/>
    </row>
    <row r="45" spans="1:1" x14ac:dyDescent="0.35">
      <c r="A45" s="73"/>
    </row>
    <row r="46" spans="1:1" x14ac:dyDescent="0.35">
      <c r="A46" s="73"/>
    </row>
    <row r="47" spans="1:1" x14ac:dyDescent="0.35">
      <c r="A47" s="73"/>
    </row>
    <row r="48" spans="1:1" x14ac:dyDescent="0.35">
      <c r="A48" s="73"/>
    </row>
    <row r="49" spans="1:1" x14ac:dyDescent="0.35">
      <c r="A49" s="73"/>
    </row>
    <row r="50" spans="1:1" x14ac:dyDescent="0.35">
      <c r="A50" s="73"/>
    </row>
    <row r="51" spans="1:1" x14ac:dyDescent="0.35">
      <c r="A51" s="73"/>
    </row>
    <row r="52" spans="1:1" x14ac:dyDescent="0.35">
      <c r="A52" s="73"/>
    </row>
    <row r="53" spans="1:1" x14ac:dyDescent="0.35">
      <c r="A53" s="73"/>
    </row>
    <row r="54" spans="1:1" x14ac:dyDescent="0.35">
      <c r="A54" s="73"/>
    </row>
    <row r="55" spans="1:1" x14ac:dyDescent="0.35">
      <c r="A55" s="73"/>
    </row>
    <row r="56" spans="1:1" x14ac:dyDescent="0.35">
      <c r="A56" s="73"/>
    </row>
    <row r="57" spans="1:1" x14ac:dyDescent="0.35">
      <c r="A57" s="73"/>
    </row>
    <row r="58" spans="1:1" x14ac:dyDescent="0.35">
      <c r="A58" s="73"/>
    </row>
    <row r="59" spans="1:1" x14ac:dyDescent="0.35">
      <c r="A59" s="73"/>
    </row>
    <row r="60" spans="1:1" x14ac:dyDescent="0.35">
      <c r="A60" s="73"/>
    </row>
    <row r="62" spans="1:1" ht="15.5" x14ac:dyDescent="0.35">
      <c r="A62" s="75"/>
    </row>
    <row r="63" spans="1:1" x14ac:dyDescent="0.35">
      <c r="A63" s="73"/>
    </row>
    <row r="64" spans="1:1" x14ac:dyDescent="0.35">
      <c r="A64" s="73"/>
    </row>
    <row r="65" spans="1:1" x14ac:dyDescent="0.35">
      <c r="A65" s="73"/>
    </row>
    <row r="66" spans="1:1" x14ac:dyDescent="0.35">
      <c r="A66" s="73"/>
    </row>
    <row r="67" spans="1:1" x14ac:dyDescent="0.35">
      <c r="A67" s="73"/>
    </row>
    <row r="68" spans="1:1" x14ac:dyDescent="0.35">
      <c r="A68" s="73"/>
    </row>
    <row r="69" spans="1:1" x14ac:dyDescent="0.35">
      <c r="A69" s="73"/>
    </row>
    <row r="70" spans="1:1" x14ac:dyDescent="0.35">
      <c r="A70" s="73"/>
    </row>
    <row r="71" spans="1:1" x14ac:dyDescent="0.35">
      <c r="A71" s="73"/>
    </row>
    <row r="72" spans="1:1" x14ac:dyDescent="0.35">
      <c r="A72" s="73"/>
    </row>
    <row r="73" spans="1:1" x14ac:dyDescent="0.35">
      <c r="A73" s="73"/>
    </row>
    <row r="74" spans="1:1" x14ac:dyDescent="0.35">
      <c r="A74" s="73"/>
    </row>
    <row r="75" spans="1:1" x14ac:dyDescent="0.35">
      <c r="A75" s="73"/>
    </row>
    <row r="76" spans="1:1" x14ac:dyDescent="0.35">
      <c r="A76" s="73"/>
    </row>
    <row r="77" spans="1:1" x14ac:dyDescent="0.35">
      <c r="A77" s="73"/>
    </row>
    <row r="78" spans="1:1" x14ac:dyDescent="0.35">
      <c r="A78" s="73"/>
    </row>
    <row r="79" spans="1:1" x14ac:dyDescent="0.35">
      <c r="A79" s="73"/>
    </row>
    <row r="80" spans="1:1" x14ac:dyDescent="0.35">
      <c r="A80" s="73"/>
    </row>
    <row r="81" spans="1:1" x14ac:dyDescent="0.35">
      <c r="A81" s="73"/>
    </row>
    <row r="82" spans="1:1" x14ac:dyDescent="0.35">
      <c r="A82" s="73"/>
    </row>
    <row r="83" spans="1:1" x14ac:dyDescent="0.35">
      <c r="A83" s="73"/>
    </row>
    <row r="84" spans="1:1" x14ac:dyDescent="0.35">
      <c r="A84" s="73"/>
    </row>
    <row r="85" spans="1:1" x14ac:dyDescent="0.35">
      <c r="A85" s="73"/>
    </row>
    <row r="86" spans="1:1" x14ac:dyDescent="0.35">
      <c r="A86" s="73"/>
    </row>
    <row r="87" spans="1:1" x14ac:dyDescent="0.35">
      <c r="A87" s="73"/>
    </row>
    <row r="88" spans="1:1" x14ac:dyDescent="0.35">
      <c r="A88" s="73"/>
    </row>
    <row r="89" spans="1:1" x14ac:dyDescent="0.35">
      <c r="A89" s="73"/>
    </row>
    <row r="90" spans="1:1" x14ac:dyDescent="0.35">
      <c r="A90" s="73"/>
    </row>
    <row r="91" spans="1:1" x14ac:dyDescent="0.35">
      <c r="A91" s="73"/>
    </row>
    <row r="92" spans="1:1" x14ac:dyDescent="0.35">
      <c r="A92" s="73"/>
    </row>
    <row r="93" spans="1:1" x14ac:dyDescent="0.35">
      <c r="A93" s="73"/>
    </row>
    <row r="94" spans="1:1" x14ac:dyDescent="0.35">
      <c r="A94" s="73"/>
    </row>
    <row r="95" spans="1:1" x14ac:dyDescent="0.35">
      <c r="A95" s="73"/>
    </row>
    <row r="96" spans="1:1" x14ac:dyDescent="0.35">
      <c r="A96" s="73"/>
    </row>
    <row r="97" spans="1:1" x14ac:dyDescent="0.35">
      <c r="A97" s="73"/>
    </row>
    <row r="98" spans="1:1" x14ac:dyDescent="0.35">
      <c r="A98" s="73"/>
    </row>
    <row r="99" spans="1:1" x14ac:dyDescent="0.35">
      <c r="A99" s="73"/>
    </row>
    <row r="100" spans="1:1" x14ac:dyDescent="0.35">
      <c r="A100" s="73"/>
    </row>
    <row r="101" spans="1:1" x14ac:dyDescent="0.35">
      <c r="A101" s="73"/>
    </row>
    <row r="102" spans="1:1" x14ac:dyDescent="0.35">
      <c r="A102" s="73"/>
    </row>
    <row r="103" spans="1:1" x14ac:dyDescent="0.35">
      <c r="A103" s="73"/>
    </row>
    <row r="104" spans="1:1" x14ac:dyDescent="0.35">
      <c r="A104" s="73"/>
    </row>
    <row r="105" spans="1:1" x14ac:dyDescent="0.35">
      <c r="A105" s="73"/>
    </row>
    <row r="106" spans="1:1" x14ac:dyDescent="0.35">
      <c r="A106" s="73"/>
    </row>
    <row r="107" spans="1:1" x14ac:dyDescent="0.35">
      <c r="A107" s="73"/>
    </row>
    <row r="108" spans="1:1" x14ac:dyDescent="0.35">
      <c r="A108" s="73"/>
    </row>
    <row r="109" spans="1:1" x14ac:dyDescent="0.35">
      <c r="A109" s="73"/>
    </row>
    <row r="110" spans="1:1" x14ac:dyDescent="0.35">
      <c r="A110" s="73"/>
    </row>
    <row r="111" spans="1:1" x14ac:dyDescent="0.35">
      <c r="A111" s="73"/>
    </row>
    <row r="112" spans="1:1" x14ac:dyDescent="0.35">
      <c r="A112" s="73"/>
    </row>
    <row r="113" spans="1:1" x14ac:dyDescent="0.35">
      <c r="A113" s="73"/>
    </row>
    <row r="114" spans="1:1" x14ac:dyDescent="0.35">
      <c r="A114" s="73"/>
    </row>
    <row r="115" spans="1:1" x14ac:dyDescent="0.35">
      <c r="A115" s="73"/>
    </row>
    <row r="116" spans="1:1" x14ac:dyDescent="0.35">
      <c r="A116" s="73"/>
    </row>
    <row r="117" spans="1:1" x14ac:dyDescent="0.35">
      <c r="A117" s="73"/>
    </row>
    <row r="118" spans="1:1" x14ac:dyDescent="0.35">
      <c r="A118" s="73"/>
    </row>
    <row r="119" spans="1:1" x14ac:dyDescent="0.35">
      <c r="A119" s="73"/>
    </row>
    <row r="120" spans="1:1" x14ac:dyDescent="0.35">
      <c r="A120" s="73"/>
    </row>
    <row r="121" spans="1:1" x14ac:dyDescent="0.35">
      <c r="A121" s="73"/>
    </row>
    <row r="122" spans="1:1" x14ac:dyDescent="0.35">
      <c r="A122" s="73"/>
    </row>
    <row r="123" spans="1:1" x14ac:dyDescent="0.35">
      <c r="A123" s="73"/>
    </row>
    <row r="125" spans="1:1" ht="15.5" x14ac:dyDescent="0.35">
      <c r="A125" s="75"/>
    </row>
    <row r="126" spans="1:1" x14ac:dyDescent="0.35">
      <c r="A126" s="73"/>
    </row>
    <row r="127" spans="1:1" x14ac:dyDescent="0.35">
      <c r="A127" s="73"/>
    </row>
    <row r="128" spans="1:1" x14ac:dyDescent="0.35">
      <c r="A128" s="73"/>
    </row>
    <row r="129" spans="1:1" x14ac:dyDescent="0.35">
      <c r="A129" s="73"/>
    </row>
    <row r="130" spans="1:1" x14ac:dyDescent="0.35">
      <c r="A130" s="73"/>
    </row>
    <row r="131" spans="1:1" x14ac:dyDescent="0.35">
      <c r="A131" s="73"/>
    </row>
    <row r="132" spans="1:1" x14ac:dyDescent="0.35">
      <c r="A132" s="73"/>
    </row>
    <row r="133" spans="1:1" x14ac:dyDescent="0.35">
      <c r="A133" s="73"/>
    </row>
    <row r="134" spans="1:1" x14ac:dyDescent="0.35">
      <c r="A134" s="73"/>
    </row>
    <row r="135" spans="1:1" x14ac:dyDescent="0.35">
      <c r="A135" s="73"/>
    </row>
    <row r="137" spans="1:1" ht="15.5" x14ac:dyDescent="0.35">
      <c r="A137" s="75"/>
    </row>
    <row r="138" spans="1:1" x14ac:dyDescent="0.35">
      <c r="A138" s="73"/>
    </row>
    <row r="139" spans="1:1" x14ac:dyDescent="0.35">
      <c r="A139" s="73"/>
    </row>
    <row r="140" spans="1:1" x14ac:dyDescent="0.35">
      <c r="A140" s="73"/>
    </row>
    <row r="141" spans="1:1" x14ac:dyDescent="0.35">
      <c r="A141" s="73"/>
    </row>
    <row r="142" spans="1:1" x14ac:dyDescent="0.35">
      <c r="A142" s="73"/>
    </row>
    <row r="143" spans="1:1" x14ac:dyDescent="0.35">
      <c r="A143" s="73"/>
    </row>
    <row r="144" spans="1:1" x14ac:dyDescent="0.35">
      <c r="A144" s="73"/>
    </row>
    <row r="145" spans="1:1" x14ac:dyDescent="0.35">
      <c r="A145" s="73"/>
    </row>
    <row r="146" spans="1:1" x14ac:dyDescent="0.35">
      <c r="A146" s="73"/>
    </row>
    <row r="147" spans="1:1" x14ac:dyDescent="0.35">
      <c r="A147" s="73"/>
    </row>
    <row r="148" spans="1:1" x14ac:dyDescent="0.35">
      <c r="A148" s="73"/>
    </row>
    <row r="149" spans="1:1" x14ac:dyDescent="0.35">
      <c r="A149" s="73"/>
    </row>
    <row r="150" spans="1:1" x14ac:dyDescent="0.35">
      <c r="A150" s="73"/>
    </row>
    <row r="151" spans="1:1" x14ac:dyDescent="0.35">
      <c r="A151" s="73"/>
    </row>
    <row r="152" spans="1:1" x14ac:dyDescent="0.35">
      <c r="A152" s="73"/>
    </row>
    <row r="153" spans="1:1" x14ac:dyDescent="0.35">
      <c r="A153" s="73"/>
    </row>
    <row r="154" spans="1:1" x14ac:dyDescent="0.35">
      <c r="A154" s="73"/>
    </row>
    <row r="155" spans="1:1" x14ac:dyDescent="0.35">
      <c r="A155" s="73"/>
    </row>
    <row r="156" spans="1:1" x14ac:dyDescent="0.35">
      <c r="A156" s="73"/>
    </row>
    <row r="157" spans="1:1" x14ac:dyDescent="0.35">
      <c r="A157" s="73"/>
    </row>
    <row r="158" spans="1:1" x14ac:dyDescent="0.35">
      <c r="A158" s="73"/>
    </row>
    <row r="159" spans="1:1" x14ac:dyDescent="0.35">
      <c r="A159" s="73"/>
    </row>
    <row r="160" spans="1:1" x14ac:dyDescent="0.35">
      <c r="A160" s="73"/>
    </row>
    <row r="161" spans="1:1" x14ac:dyDescent="0.35">
      <c r="A161" s="73"/>
    </row>
    <row r="162" spans="1:1" x14ac:dyDescent="0.35">
      <c r="A162" s="73"/>
    </row>
    <row r="163" spans="1:1" x14ac:dyDescent="0.35">
      <c r="A163" s="73"/>
    </row>
    <row r="164" spans="1:1" x14ac:dyDescent="0.35">
      <c r="A164" s="73"/>
    </row>
    <row r="165" spans="1:1" x14ac:dyDescent="0.35">
      <c r="A165" s="73"/>
    </row>
    <row r="166" spans="1:1" x14ac:dyDescent="0.35">
      <c r="A166" s="73"/>
    </row>
    <row r="167" spans="1:1" x14ac:dyDescent="0.35">
      <c r="A167" s="73"/>
    </row>
    <row r="168" spans="1:1" x14ac:dyDescent="0.35">
      <c r="A168" s="73"/>
    </row>
    <row r="169" spans="1:1" x14ac:dyDescent="0.35">
      <c r="A169" s="76"/>
    </row>
    <row r="170" spans="1:1" x14ac:dyDescent="0.35">
      <c r="A170" s="76"/>
    </row>
    <row r="171" spans="1:1" x14ac:dyDescent="0.35">
      <c r="A171" s="73"/>
    </row>
    <row r="172" spans="1:1" x14ac:dyDescent="0.35">
      <c r="A172" s="73"/>
    </row>
    <row r="173" spans="1:1" x14ac:dyDescent="0.35">
      <c r="A173" s="73"/>
    </row>
    <row r="174" spans="1:1" x14ac:dyDescent="0.35">
      <c r="A174" s="73"/>
    </row>
    <row r="176" spans="1:1" ht="15.5" x14ac:dyDescent="0.35">
      <c r="A176" s="75"/>
    </row>
    <row r="177" spans="1:1" x14ac:dyDescent="0.35">
      <c r="A177" s="73"/>
    </row>
    <row r="178" spans="1:1" x14ac:dyDescent="0.35">
      <c r="A178" s="73"/>
    </row>
    <row r="179" spans="1:1" x14ac:dyDescent="0.35">
      <c r="A179" s="73"/>
    </row>
    <row r="180" spans="1:1" x14ac:dyDescent="0.35">
      <c r="A180" s="73"/>
    </row>
    <row r="181" spans="1:1" x14ac:dyDescent="0.35">
      <c r="A181" s="73"/>
    </row>
    <row r="182" spans="1:1" x14ac:dyDescent="0.35">
      <c r="A182" s="73"/>
    </row>
    <row r="183" spans="1:1" x14ac:dyDescent="0.35">
      <c r="A183" s="73"/>
    </row>
    <row r="184" spans="1:1" x14ac:dyDescent="0.35">
      <c r="A184" s="73"/>
    </row>
  </sheetData>
  <hyperlinks>
    <hyperlink ref="A1" location="'Q1'!A1" display="QUADRO 1 - Número de empresas em outubro com trabalhadores por conta de outrem, segundo o escalão de pessoal ao serviço, por atividade económica" xr:uid="{00000000-0004-0000-0000-000000000000}"/>
    <hyperlink ref="A2" location="'Q2'!A1" display="QUADRO 2 - Número de pessoas ao serviço nas empresas com trabalhadores por conta de outrem em outubro segundo o escalão de pessoal ao serviço, por atividade económica" xr:uid="{00000000-0004-0000-0000-000001000000}"/>
    <hyperlink ref="A3" location="'Q3'!A1" display="QUADRO 3 - Número de trabalhadores por conta de outrem em outubro segundo o sexo, por atividade económica" xr:uid="{00000000-0004-0000-0000-000002000000}"/>
    <hyperlink ref="A4" location="'Q4'!A1" display="QUADRO 4 - Número de trabalhadores por conta de outrem em outubro segundo o escalão etário, por atividade económica" xr:uid="{00000000-0004-0000-0000-000003000000}"/>
    <hyperlink ref="A5" location="'Q5'!A1" display="QUADRO 5 - Número de trabalhadores por conta de outrem em outubro segundo as habilitações, por atividade económica" xr:uid="{00000000-0004-0000-0000-000004000000}"/>
    <hyperlink ref="A6" location="'Q6'!A1" display="QUADRO 6 - Número pessoas de trabalhadores por conta de outrem em outubro segundo a profissão (CPP-10), por atividade económica" xr:uid="{00000000-0004-0000-0000-000005000000}"/>
    <hyperlink ref="A7" location="'Q7'!A1" display="QUADRO 7 - Número e percentagem de empresas segundo a situação face à frequência de formação profissional, por atividade económica" xr:uid="{00000000-0004-0000-0000-000006000000}"/>
    <hyperlink ref="A8" location="'Q8'!A1" display="QUADRO 8 - Número de empresas com trabalhadores envolvidos em formação ou atividade educativa, ou que em substituição da formação receberam compensação, por atividade económica" xr:uid="{00000000-0004-0000-0000-000007000000}"/>
    <hyperlink ref="A9" location="'Q9'!A1" display="QUADRO 9 - Percentagem de empresas com trabalhadores envolvidos em formação ou atividade educativa, ou que em substituição da formação receberam compensação, por atividade económica" xr:uid="{00000000-0004-0000-0000-000008000000}"/>
    <hyperlink ref="A10" location="'Q10'!A1" display="QUADRO 10 - Número de trabalhadores envolvidos em formação ou atividade educativa, ou que em substituição da formação receberam compensação, por atividade económica" xr:uid="{00000000-0004-0000-0000-000009000000}"/>
    <hyperlink ref="A11" location="'Q11'!A1" display="QUADRO 11 - Percentagem de trabalhadores envolvidos em formação ou atividade educativa, ou que em substituição da formação receberam compensação, por atividade económica" xr:uid="{00000000-0004-0000-0000-00000A000000}"/>
    <hyperlink ref="A12" location="'Q12'!A1" display="QUADRO 12 - Número de trabalhadores em ações de formação profissional, segundo o escalão de pessoal ao serviço, por atividade económica" xr:uid="{00000000-0004-0000-0000-00000B000000}"/>
    <hyperlink ref="A13" location="'Q13'!A1" display="QUADRO 13 - Percentagem de trabalhadores em ações de formação profissional, segundo o escalão de dimensão, por atividade económica" xr:uid="{00000000-0004-0000-0000-00000C000000}"/>
    <hyperlink ref="A14" location="'Q14'!A1" display="QUADRO 14 - Número de trabalhadores em ações de formação segundo o período de referência do direito à formação, por atividade económica" xr:uid="{00000000-0004-0000-0000-00000D000000}"/>
    <hyperlink ref="A15" location="'Q15'!A1" display="QUADRO 15 - Percentagem de trabalhadores em ações de formação segundo o período de referência do direito à formação, por atividade económica" xr:uid="{00000000-0004-0000-0000-00000E000000}"/>
    <hyperlink ref="A16" location="Q16.17!A1" display="QUADRO 16 - Número de trabalhadores em ações de formação, segundo o período de referência do direito à formação, por escalão de pessoal ao serviço" xr:uid="{00000000-0004-0000-0000-00000F000000}"/>
    <hyperlink ref="A17" location="Q16.17!A19" display="QUADRO 17 - Percentagem de trabalhadores em ações de formação segundo o período de referência do direito à formação por escalão de pessoal ao serviço" xr:uid="{00000000-0004-0000-0000-000010000000}"/>
    <hyperlink ref="A18" location="'Q18'!A1" display="QUADRO 18 - Número de trabalhadores em ações de formação segundo a iniciativa da formação, por atividade económica" xr:uid="{00000000-0004-0000-0000-000011000000}"/>
    <hyperlink ref="A19" location="'Q19'!A1" display="QUADRO 19 - Percentagem de trabalhadores em ações de formação segundo a iniciativa da formação, por atividade económica" xr:uid="{00000000-0004-0000-0000-000012000000}"/>
    <hyperlink ref="A20" location="'Q20'!A1" display="QUADRO 20 - Número de trabalhadores em ações de formação profissional segundo o tipo de horário em que decorreram, por atividade económica" xr:uid="{00000000-0004-0000-0000-000013000000}"/>
    <hyperlink ref="A21" location="'Q21'!A1" display="QUADRO 21 - Percentagem de trabalhadores em ações de formação profissional segundo o tipo de horário em que decorreram, por atividade económica" xr:uid="{00000000-0004-0000-0000-000014000000}"/>
    <hyperlink ref="A22" location="'Q22'!A1" display="QUADRO 22 - Número de trabalhadores em ações de formação segundo as entidades formadoras a que recorreram, por atividade económica" xr:uid="{00000000-0004-0000-0000-000015000000}"/>
    <hyperlink ref="A23" location="'Q23'!A1" display="QUADRO 23 - Percentagem de trabalhadores em ações de formação segundo as entidades formadoras a que recorreram, por atividade económica" xr:uid="{00000000-0004-0000-0000-000016000000}"/>
    <hyperlink ref="A24" location="'Q24'!A1" display="QUADRO 24 - Participações em ações de formação e sua distribuição percentual segundo a área de educação e formação" xr:uid="{00000000-0004-0000-0000-000017000000}"/>
    <hyperlink ref="A25" location="'Q25'!A1" display="QUADRO 25 - Duração das ações de formação (nº de horas) e distribuição percentual segundo a área de educação e formação" xr:uid="{00000000-0004-0000-0000-000018000000}"/>
    <hyperlink ref="A26" location="'Q26'!A1" display="QUADRO 26 - Número de trabalhadores em ações de formação profissional e percentagem relativamente ao total segundo o sexo, por atividade económica" xr:uid="{00000000-0004-0000-0000-000019000000}"/>
    <hyperlink ref="A27" location="'Q27'!A1" display="QUADRO 27 - Número de trabalhadores em ações de formação profissional segundo o escalão etário, por atividade económica" xr:uid="{00000000-0004-0000-0000-00001A000000}"/>
    <hyperlink ref="A28" location="'Q28'!A1" display="QUADRO 28 - Percentagem de trabalhadores em ações de formação profissional relativamente ao total de trabalhadores, segundo o escalão etário por atividade económica" xr:uid="{00000000-0004-0000-0000-00001B000000}"/>
    <hyperlink ref="A29" location="'Q29'!A1" display="QUADRO 29 - Número de trabalhadores em ações de formação profissional segundo as habilitações, por atividade económica" xr:uid="{00000000-0004-0000-0000-00001C000000}"/>
    <hyperlink ref="A30" location="'Q30'!A1" display="QUADRO 30 - Percentagem de trabalhadores em ações de formação profissional relativamente ao total de trabalhadores, segundo as habilitações por atividade económica" xr:uid="{00000000-0004-0000-0000-00001D000000}"/>
    <hyperlink ref="A31" location="'Q31'!A1" display="QUADRO 31 - Número de trabalhadores em ações de formação profissional segundo a profissão (CPP-10), por atividade económica" xr:uid="{00000000-0004-0000-0000-00001E000000}"/>
    <hyperlink ref="A32" location="'Q32'!A1" display="QUADRO 32 - Percentagem de trabalhadores em ações de formação profissional relativamente ao total de trabalhadores, segundo a profissão (CPP-10), por atividade económica" xr:uid="{00000000-0004-0000-0000-00001F000000}"/>
    <hyperlink ref="A33" location="'Q33'!A1" display="QUADRO 33 - Total de horas de formação promovida pelas empresas, segundo o escalão de pessoal ao serviço por atividade económica" xr:uid="{00000000-0004-0000-0000-000020000000}"/>
    <hyperlink ref="A34" location="'Q34'!A1" display="QUADRO 34 - Média de horas de formação por trabalhador segundo o escalão de pessoal ao serviço, por atividade económica" xr:uid="{00000000-0004-0000-0000-000021000000}"/>
    <hyperlink ref="A35" location="'Q35'!A1" display="QUADRO 35 - Total de custos de formação profissional, segundo os componentes do custo por atividade económica" xr:uid="{00000000-0004-0000-0000-000022000000}"/>
    <hyperlink ref="A36" location="'Q36'!A1" display="QUADRO 36 - Total de custos de formação profissional, segundo o escalão de pessoal ao serviço, por atividade económica" xr:uid="{00000000-0004-0000-0000-000023000000}"/>
    <hyperlink ref="A37" location="'Q37'!A1" display="QUADRO 37 - Número de empresas que declararam custos de formação profissional, segundo o escalão de pessoal ao serviço, por atividade económica" xr:uid="{00000000-0004-0000-0000-000024000000}"/>
    <hyperlink ref="A38" location="'Q38'!A1" display="QUADRO 38 - Número de formandos em empresas que declararam custos de formação profissional, segundo o escalão de pessoal ao serviço, por atividade económica" xr:uid="{00000000-0004-0000-0000-000025000000}"/>
    <hyperlink ref="A39" location="'Q39'!A1" display="QUADRO 39 - Média de custos com formação, por formando, segundo o escalão de pessoal ao serviço, por atividade económica" xr:uid="{00000000-0004-0000-0000-000026000000}"/>
    <hyperlink ref="A40" location="'Q40'!A1" display="QUADRO 40 - Evolução dos principais indicadores de formação profissional (2017, 2016, 2015), por atividade económica" xr:uid="{00000000-0004-0000-0000-00002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58"/>
  <sheetViews>
    <sheetView workbookViewId="0">
      <selection activeCell="B35" sqref="B35"/>
    </sheetView>
  </sheetViews>
  <sheetFormatPr defaultColWidth="9.1796875" defaultRowHeight="12.5" outlineLevelRow="1" x14ac:dyDescent="0.3"/>
  <cols>
    <col min="1" max="1" width="4.08984375" style="1" customWidth="1"/>
    <col min="2" max="2" width="61.6328125" style="102" customWidth="1"/>
    <col min="3" max="7" width="9.1796875" style="3" customWidth="1"/>
    <col min="8" max="8" width="9.81640625" style="1" customWidth="1"/>
    <col min="9" max="189" width="9.1796875" style="1"/>
    <col min="190" max="190" width="51.1796875" style="1" customWidth="1"/>
    <col min="191" max="198" width="9.81640625" style="1" customWidth="1"/>
    <col min="199" max="445" width="9.1796875" style="1"/>
    <col min="446" max="446" width="51.1796875" style="1" customWidth="1"/>
    <col min="447" max="454" width="9.81640625" style="1" customWidth="1"/>
    <col min="455" max="701" width="9.1796875" style="1"/>
    <col min="702" max="702" width="51.1796875" style="1" customWidth="1"/>
    <col min="703" max="710" width="9.81640625" style="1" customWidth="1"/>
    <col min="711" max="957" width="9.1796875" style="1"/>
    <col min="958" max="958" width="51.1796875" style="1" customWidth="1"/>
    <col min="959" max="966" width="9.81640625" style="1" customWidth="1"/>
    <col min="967" max="1213" width="9.1796875" style="1"/>
    <col min="1214" max="1214" width="51.1796875" style="1" customWidth="1"/>
    <col min="1215" max="1222" width="9.81640625" style="1" customWidth="1"/>
    <col min="1223" max="1469" width="9.1796875" style="1"/>
    <col min="1470" max="1470" width="51.1796875" style="1" customWidth="1"/>
    <col min="1471" max="1478" width="9.81640625" style="1" customWidth="1"/>
    <col min="1479" max="1725" width="9.1796875" style="1"/>
    <col min="1726" max="1726" width="51.1796875" style="1" customWidth="1"/>
    <col min="1727" max="1734" width="9.81640625" style="1" customWidth="1"/>
    <col min="1735" max="1981" width="9.1796875" style="1"/>
    <col min="1982" max="1982" width="51.1796875" style="1" customWidth="1"/>
    <col min="1983" max="1990" width="9.81640625" style="1" customWidth="1"/>
    <col min="1991" max="2237" width="9.1796875" style="1"/>
    <col min="2238" max="2238" width="51.1796875" style="1" customWidth="1"/>
    <col min="2239" max="2246" width="9.81640625" style="1" customWidth="1"/>
    <col min="2247" max="2493" width="9.1796875" style="1"/>
    <col min="2494" max="2494" width="51.1796875" style="1" customWidth="1"/>
    <col min="2495" max="2502" width="9.81640625" style="1" customWidth="1"/>
    <col min="2503" max="2749" width="9.1796875" style="1"/>
    <col min="2750" max="2750" width="51.1796875" style="1" customWidth="1"/>
    <col min="2751" max="2758" width="9.81640625" style="1" customWidth="1"/>
    <col min="2759" max="3005" width="9.1796875" style="1"/>
    <col min="3006" max="3006" width="51.1796875" style="1" customWidth="1"/>
    <col min="3007" max="3014" width="9.81640625" style="1" customWidth="1"/>
    <col min="3015" max="3261" width="9.1796875" style="1"/>
    <col min="3262" max="3262" width="51.1796875" style="1" customWidth="1"/>
    <col min="3263" max="3270" width="9.81640625" style="1" customWidth="1"/>
    <col min="3271" max="3517" width="9.1796875" style="1"/>
    <col min="3518" max="3518" width="51.1796875" style="1" customWidth="1"/>
    <col min="3519" max="3526" width="9.81640625" style="1" customWidth="1"/>
    <col min="3527" max="3773" width="9.1796875" style="1"/>
    <col min="3774" max="3774" width="51.1796875" style="1" customWidth="1"/>
    <col min="3775" max="3782" width="9.81640625" style="1" customWidth="1"/>
    <col min="3783" max="4029" width="9.1796875" style="1"/>
    <col min="4030" max="4030" width="51.1796875" style="1" customWidth="1"/>
    <col min="4031" max="4038" width="9.81640625" style="1" customWidth="1"/>
    <col min="4039" max="4285" width="9.1796875" style="1"/>
    <col min="4286" max="4286" width="51.1796875" style="1" customWidth="1"/>
    <col min="4287" max="4294" width="9.81640625" style="1" customWidth="1"/>
    <col min="4295" max="4541" width="9.1796875" style="1"/>
    <col min="4542" max="4542" width="51.1796875" style="1" customWidth="1"/>
    <col min="4543" max="4550" width="9.81640625" style="1" customWidth="1"/>
    <col min="4551" max="4797" width="9.1796875" style="1"/>
    <col min="4798" max="4798" width="51.1796875" style="1" customWidth="1"/>
    <col min="4799" max="4806" width="9.81640625" style="1" customWidth="1"/>
    <col min="4807" max="5053" width="9.1796875" style="1"/>
    <col min="5054" max="5054" width="51.1796875" style="1" customWidth="1"/>
    <col min="5055" max="5062" width="9.81640625" style="1" customWidth="1"/>
    <col min="5063" max="5309" width="9.1796875" style="1"/>
    <col min="5310" max="5310" width="51.1796875" style="1" customWidth="1"/>
    <col min="5311" max="5318" width="9.81640625" style="1" customWidth="1"/>
    <col min="5319" max="5565" width="9.1796875" style="1"/>
    <col min="5566" max="5566" width="51.1796875" style="1" customWidth="1"/>
    <col min="5567" max="5574" width="9.81640625" style="1" customWidth="1"/>
    <col min="5575" max="5821" width="9.1796875" style="1"/>
    <col min="5822" max="5822" width="51.1796875" style="1" customWidth="1"/>
    <col min="5823" max="5830" width="9.81640625" style="1" customWidth="1"/>
    <col min="5831" max="6077" width="9.1796875" style="1"/>
    <col min="6078" max="6078" width="51.1796875" style="1" customWidth="1"/>
    <col min="6079" max="6086" width="9.81640625" style="1" customWidth="1"/>
    <col min="6087" max="6333" width="9.1796875" style="1"/>
    <col min="6334" max="6334" width="51.1796875" style="1" customWidth="1"/>
    <col min="6335" max="6342" width="9.81640625" style="1" customWidth="1"/>
    <col min="6343" max="6589" width="9.1796875" style="1"/>
    <col min="6590" max="6590" width="51.1796875" style="1" customWidth="1"/>
    <col min="6591" max="6598" width="9.81640625" style="1" customWidth="1"/>
    <col min="6599" max="6845" width="9.1796875" style="1"/>
    <col min="6846" max="6846" width="51.1796875" style="1" customWidth="1"/>
    <col min="6847" max="6854" width="9.81640625" style="1" customWidth="1"/>
    <col min="6855" max="7101" width="9.1796875" style="1"/>
    <col min="7102" max="7102" width="51.1796875" style="1" customWidth="1"/>
    <col min="7103" max="7110" width="9.81640625" style="1" customWidth="1"/>
    <col min="7111" max="7357" width="9.1796875" style="1"/>
    <col min="7358" max="7358" width="51.1796875" style="1" customWidth="1"/>
    <col min="7359" max="7366" width="9.81640625" style="1" customWidth="1"/>
    <col min="7367" max="7613" width="9.1796875" style="1"/>
    <col min="7614" max="7614" width="51.1796875" style="1" customWidth="1"/>
    <col min="7615" max="7622" width="9.81640625" style="1" customWidth="1"/>
    <col min="7623" max="7869" width="9.1796875" style="1"/>
    <col min="7870" max="7870" width="51.1796875" style="1" customWidth="1"/>
    <col min="7871" max="7878" width="9.81640625" style="1" customWidth="1"/>
    <col min="7879" max="8125" width="9.1796875" style="1"/>
    <col min="8126" max="8126" width="51.1796875" style="1" customWidth="1"/>
    <col min="8127" max="8134" width="9.81640625" style="1" customWidth="1"/>
    <col min="8135" max="8381" width="9.1796875" style="1"/>
    <col min="8382" max="8382" width="51.1796875" style="1" customWidth="1"/>
    <col min="8383" max="8390" width="9.81640625" style="1" customWidth="1"/>
    <col min="8391" max="8637" width="9.1796875" style="1"/>
    <col min="8638" max="8638" width="51.1796875" style="1" customWidth="1"/>
    <col min="8639" max="8646" width="9.81640625" style="1" customWidth="1"/>
    <col min="8647" max="8893" width="9.1796875" style="1"/>
    <col min="8894" max="8894" width="51.1796875" style="1" customWidth="1"/>
    <col min="8895" max="8902" width="9.81640625" style="1" customWidth="1"/>
    <col min="8903" max="9149" width="9.1796875" style="1"/>
    <col min="9150" max="9150" width="51.1796875" style="1" customWidth="1"/>
    <col min="9151" max="9158" width="9.81640625" style="1" customWidth="1"/>
    <col min="9159" max="9405" width="9.1796875" style="1"/>
    <col min="9406" max="9406" width="51.1796875" style="1" customWidth="1"/>
    <col min="9407" max="9414" width="9.81640625" style="1" customWidth="1"/>
    <col min="9415" max="9661" width="9.1796875" style="1"/>
    <col min="9662" max="9662" width="51.1796875" style="1" customWidth="1"/>
    <col min="9663" max="9670" width="9.81640625" style="1" customWidth="1"/>
    <col min="9671" max="9917" width="9.1796875" style="1"/>
    <col min="9918" max="9918" width="51.1796875" style="1" customWidth="1"/>
    <col min="9919" max="9926" width="9.81640625" style="1" customWidth="1"/>
    <col min="9927" max="10173" width="9.1796875" style="1"/>
    <col min="10174" max="10174" width="51.1796875" style="1" customWidth="1"/>
    <col min="10175" max="10182" width="9.81640625" style="1" customWidth="1"/>
    <col min="10183" max="10429" width="9.1796875" style="1"/>
    <col min="10430" max="10430" width="51.1796875" style="1" customWidth="1"/>
    <col min="10431" max="10438" width="9.81640625" style="1" customWidth="1"/>
    <col min="10439" max="10685" width="9.1796875" style="1"/>
    <col min="10686" max="10686" width="51.1796875" style="1" customWidth="1"/>
    <col min="10687" max="10694" width="9.81640625" style="1" customWidth="1"/>
    <col min="10695" max="10941" width="9.1796875" style="1"/>
    <col min="10942" max="10942" width="51.1796875" style="1" customWidth="1"/>
    <col min="10943" max="10950" width="9.81640625" style="1" customWidth="1"/>
    <col min="10951" max="11197" width="9.1796875" style="1"/>
    <col min="11198" max="11198" width="51.1796875" style="1" customWidth="1"/>
    <col min="11199" max="11206" width="9.81640625" style="1" customWidth="1"/>
    <col min="11207" max="11453" width="9.1796875" style="1"/>
    <col min="11454" max="11454" width="51.1796875" style="1" customWidth="1"/>
    <col min="11455" max="11462" width="9.81640625" style="1" customWidth="1"/>
    <col min="11463" max="11709" width="9.1796875" style="1"/>
    <col min="11710" max="11710" width="51.1796875" style="1" customWidth="1"/>
    <col min="11711" max="11718" width="9.81640625" style="1" customWidth="1"/>
    <col min="11719" max="11965" width="9.1796875" style="1"/>
    <col min="11966" max="11966" width="51.1796875" style="1" customWidth="1"/>
    <col min="11967" max="11974" width="9.81640625" style="1" customWidth="1"/>
    <col min="11975" max="12221" width="9.1796875" style="1"/>
    <col min="12222" max="12222" width="51.1796875" style="1" customWidth="1"/>
    <col min="12223" max="12230" width="9.81640625" style="1" customWidth="1"/>
    <col min="12231" max="12477" width="9.1796875" style="1"/>
    <col min="12478" max="12478" width="51.1796875" style="1" customWidth="1"/>
    <col min="12479" max="12486" width="9.81640625" style="1" customWidth="1"/>
    <col min="12487" max="12733" width="9.1796875" style="1"/>
    <col min="12734" max="12734" width="51.1796875" style="1" customWidth="1"/>
    <col min="12735" max="12742" width="9.81640625" style="1" customWidth="1"/>
    <col min="12743" max="12989" width="9.1796875" style="1"/>
    <col min="12990" max="12990" width="51.1796875" style="1" customWidth="1"/>
    <col min="12991" max="12998" width="9.81640625" style="1" customWidth="1"/>
    <col min="12999" max="13245" width="9.1796875" style="1"/>
    <col min="13246" max="13246" width="51.1796875" style="1" customWidth="1"/>
    <col min="13247" max="13254" width="9.81640625" style="1" customWidth="1"/>
    <col min="13255" max="13501" width="9.1796875" style="1"/>
    <col min="13502" max="13502" width="51.1796875" style="1" customWidth="1"/>
    <col min="13503" max="13510" width="9.81640625" style="1" customWidth="1"/>
    <col min="13511" max="13757" width="9.1796875" style="1"/>
    <col min="13758" max="13758" width="51.1796875" style="1" customWidth="1"/>
    <col min="13759" max="13766" width="9.81640625" style="1" customWidth="1"/>
    <col min="13767" max="14013" width="9.1796875" style="1"/>
    <col min="14014" max="14014" width="51.1796875" style="1" customWidth="1"/>
    <col min="14015" max="14022" width="9.81640625" style="1" customWidth="1"/>
    <col min="14023" max="14269" width="9.1796875" style="1"/>
    <col min="14270" max="14270" width="51.1796875" style="1" customWidth="1"/>
    <col min="14271" max="14278" width="9.81640625" style="1" customWidth="1"/>
    <col min="14279" max="14525" width="9.1796875" style="1"/>
    <col min="14526" max="14526" width="51.1796875" style="1" customWidth="1"/>
    <col min="14527" max="14534" width="9.81640625" style="1" customWidth="1"/>
    <col min="14535" max="14781" width="9.1796875" style="1"/>
    <col min="14782" max="14782" width="51.1796875" style="1" customWidth="1"/>
    <col min="14783" max="14790" width="9.81640625" style="1" customWidth="1"/>
    <col min="14791" max="15037" width="9.1796875" style="1"/>
    <col min="15038" max="15038" width="51.1796875" style="1" customWidth="1"/>
    <col min="15039" max="15046" width="9.81640625" style="1" customWidth="1"/>
    <col min="15047" max="15293" width="9.1796875" style="1"/>
    <col min="15294" max="15294" width="51.1796875" style="1" customWidth="1"/>
    <col min="15295" max="15302" width="9.81640625" style="1" customWidth="1"/>
    <col min="15303" max="15549" width="9.1796875" style="1"/>
    <col min="15550" max="15550" width="51.1796875" style="1" customWidth="1"/>
    <col min="15551" max="15558" width="9.81640625" style="1" customWidth="1"/>
    <col min="15559" max="15805" width="9.1796875" style="1"/>
    <col min="15806" max="15806" width="51.1796875" style="1" customWidth="1"/>
    <col min="15807" max="15814" width="9.81640625" style="1" customWidth="1"/>
    <col min="15815" max="16061" width="9.1796875" style="1"/>
    <col min="16062" max="16062" width="51.1796875" style="1" customWidth="1"/>
    <col min="16063" max="16070" width="9.81640625" style="1" customWidth="1"/>
    <col min="16071" max="16384" width="9.1796875" style="1"/>
  </cols>
  <sheetData>
    <row r="1" spans="2:9" ht="14" x14ac:dyDescent="0.3">
      <c r="H1" s="36" t="s">
        <v>162</v>
      </c>
    </row>
    <row r="2" spans="2:9" ht="45.75" customHeight="1" x14ac:dyDescent="0.3">
      <c r="B2" s="178" t="s">
        <v>163</v>
      </c>
      <c r="C2" s="178"/>
      <c r="D2" s="178"/>
      <c r="E2" s="178"/>
      <c r="F2" s="178"/>
      <c r="G2" s="178"/>
      <c r="H2" s="178"/>
    </row>
    <row r="3" spans="2:9" x14ac:dyDescent="0.3">
      <c r="B3" s="179">
        <v>2022</v>
      </c>
      <c r="C3" s="179"/>
      <c r="D3" s="179"/>
      <c r="E3" s="179"/>
      <c r="F3" s="179"/>
      <c r="G3" s="179"/>
      <c r="H3" s="179"/>
    </row>
    <row r="4" spans="2:9" ht="14.25" customHeight="1" x14ac:dyDescent="0.3">
      <c r="B4" s="103" t="s">
        <v>115</v>
      </c>
      <c r="C4" s="11"/>
      <c r="D4" s="11"/>
      <c r="E4" s="11"/>
      <c r="F4" s="11"/>
      <c r="G4" s="11"/>
      <c r="H4" s="10"/>
    </row>
    <row r="5" spans="2:9" ht="14.5" customHeight="1" x14ac:dyDescent="0.3">
      <c r="B5" s="37" t="s">
        <v>76</v>
      </c>
      <c r="C5" s="181" t="s">
        <v>0</v>
      </c>
      <c r="D5" s="180" t="s">
        <v>54</v>
      </c>
      <c r="E5" s="180" t="s">
        <v>44</v>
      </c>
      <c r="F5" s="180" t="s">
        <v>45</v>
      </c>
      <c r="G5" s="180" t="s">
        <v>55</v>
      </c>
      <c r="H5" s="180" t="s">
        <v>56</v>
      </c>
    </row>
    <row r="6" spans="2:9" ht="15.65" customHeight="1" x14ac:dyDescent="0.3">
      <c r="B6" s="104" t="s">
        <v>46</v>
      </c>
      <c r="C6" s="181"/>
      <c r="D6" s="180"/>
      <c r="E6" s="180"/>
      <c r="F6" s="180"/>
      <c r="G6" s="180"/>
      <c r="H6" s="180"/>
    </row>
    <row r="7" spans="2:9" ht="14" customHeight="1" x14ac:dyDescent="0.3">
      <c r="B7" s="106" t="s">
        <v>0</v>
      </c>
      <c r="C7" s="62">
        <f>+'Q8'!D7/'Q1'!C7*100</f>
        <v>17.336052060079819</v>
      </c>
      <c r="D7" s="62">
        <f>+'Q8'!E7/'Q1'!D7*100</f>
        <v>11.477166449696634</v>
      </c>
      <c r="E7" s="62">
        <f>+'Q8'!F7/'Q1'!E7*100</f>
        <v>35.012797421556549</v>
      </c>
      <c r="F7" s="62">
        <f>+'Q8'!G7/'Q1'!F7*100</f>
        <v>71.352405721716522</v>
      </c>
      <c r="G7" s="62">
        <f>+'Q8'!H7/'Q1'!G7*100</f>
        <v>88.702290076335871</v>
      </c>
      <c r="H7" s="62">
        <f>+'Q8'!I7/'Q1'!H7*100</f>
        <v>90.359168241965975</v>
      </c>
      <c r="I7" s="54"/>
    </row>
    <row r="8" spans="2:9" ht="14" customHeight="1" x14ac:dyDescent="0.3">
      <c r="B8" s="103" t="s">
        <v>53</v>
      </c>
      <c r="C8" s="63">
        <f>+'Q8'!D8/'Q1'!C8*100</f>
        <v>11.414841657475973</v>
      </c>
      <c r="D8" s="20">
        <f>+'Q8'!E8/'Q1'!D8*100</f>
        <v>8.729449606862044</v>
      </c>
      <c r="E8" s="20">
        <f>+'Q8'!F8/'Q1'!E8*100</f>
        <v>29.076923076923077</v>
      </c>
      <c r="F8" s="20">
        <f>+'Q8'!G8/'Q1'!F8*100</f>
        <v>44.148936170212764</v>
      </c>
      <c r="G8" s="20">
        <f>+'Q8'!H8/'Q1'!G8*100</f>
        <v>66.666666666666657</v>
      </c>
      <c r="H8" s="20">
        <f>+'Q8'!I8/'Q1'!H8*100</f>
        <v>100</v>
      </c>
      <c r="I8" s="54"/>
    </row>
    <row r="9" spans="2:9" ht="14" customHeight="1" x14ac:dyDescent="0.3">
      <c r="B9" s="103" t="s">
        <v>47</v>
      </c>
      <c r="C9" s="63">
        <f>+'Q8'!D9/'Q1'!C9*100</f>
        <v>35.208333333333336</v>
      </c>
      <c r="D9" s="20">
        <f>+'Q8'!E9/'Q1'!D9*100</f>
        <v>23.103448275862068</v>
      </c>
      <c r="E9" s="20">
        <f>+'Q8'!F9/'Q1'!E9*100</f>
        <v>45.625</v>
      </c>
      <c r="F9" s="20">
        <f>+'Q8'!G9/'Q1'!F9*100</f>
        <v>96.296296296296291</v>
      </c>
      <c r="G9" s="20">
        <f>+'Q8'!H9/'Q1'!G9*100</f>
        <v>100</v>
      </c>
      <c r="H9" s="20">
        <f>+'Q8'!I9/'Q1'!H9*100</f>
        <v>100</v>
      </c>
      <c r="I9" s="54"/>
    </row>
    <row r="10" spans="2:9" ht="14" customHeight="1" x14ac:dyDescent="0.3">
      <c r="B10" s="103" t="s">
        <v>48</v>
      </c>
      <c r="C10" s="63">
        <f>+'Q8'!D10/'Q1'!C10*100</f>
        <v>22.708483695295584</v>
      </c>
      <c r="D10" s="20">
        <f>+'Q8'!E10/'Q1'!D10*100</f>
        <v>10.530714584203928</v>
      </c>
      <c r="E10" s="20">
        <f>+'Q8'!F10/'Q1'!E10*100</f>
        <v>33.89637069162292</v>
      </c>
      <c r="F10" s="20">
        <f>+'Q8'!G10/'Q1'!F10*100</f>
        <v>72.317880794701978</v>
      </c>
      <c r="G10" s="20">
        <f>+'Q8'!H10/'Q1'!G10*100</f>
        <v>95.979899497487438</v>
      </c>
      <c r="H10" s="20">
        <f>+'Q8'!I10/'Q1'!H10*100</f>
        <v>95.535714285714292</v>
      </c>
      <c r="I10" s="54"/>
    </row>
    <row r="11" spans="2:9" s="99" customFormat="1" ht="14" hidden="1" customHeight="1" outlineLevel="1" x14ac:dyDescent="0.35">
      <c r="B11" s="100" t="s">
        <v>291</v>
      </c>
      <c r="C11" s="116">
        <f>+'Q8'!D11/'Q1'!C11*100</f>
        <v>19.810255251863566</v>
      </c>
      <c r="D11" s="117">
        <f>+'Q8'!E11/'Q1'!D11*100</f>
        <v>9.4947439810105116</v>
      </c>
      <c r="E11" s="117">
        <f>+'Q8'!F11/'Q1'!E11*100</f>
        <v>29.702127659574469</v>
      </c>
      <c r="F11" s="117">
        <f>+'Q8'!G11/'Q1'!F11*100</f>
        <v>79.245283018867923</v>
      </c>
      <c r="G11" s="117">
        <f>+'Q8'!H11/'Q1'!G11*100</f>
        <v>100</v>
      </c>
      <c r="H11" s="117">
        <f>+'Q8'!I11/'Q1'!H11*100</f>
        <v>100</v>
      </c>
      <c r="I11" s="14"/>
    </row>
    <row r="12" spans="2:9" s="99" customFormat="1" ht="14" hidden="1" customHeight="1" outlineLevel="1" x14ac:dyDescent="0.35">
      <c r="B12" s="100" t="s">
        <v>292</v>
      </c>
      <c r="C12" s="116">
        <f>+'Q8'!D12/'Q1'!C12*100</f>
        <v>29.046898638426626</v>
      </c>
      <c r="D12" s="117">
        <f>+'Q8'!E12/'Q1'!D12*100</f>
        <v>13.095238095238097</v>
      </c>
      <c r="E12" s="117">
        <f>+'Q8'!F12/'Q1'!E12*100</f>
        <v>49.735449735449734</v>
      </c>
      <c r="F12" s="117">
        <f>+'Q8'!G12/'Q1'!F12*100</f>
        <v>81.818181818181827</v>
      </c>
      <c r="G12" s="117">
        <f>+'Q8'!H12/'Q1'!G12*100</f>
        <v>100</v>
      </c>
      <c r="H12" s="117">
        <f>+'Q8'!I12/'Q1'!H12*100</f>
        <v>80</v>
      </c>
      <c r="I12" s="14"/>
    </row>
    <row r="13" spans="2:9" s="99" customFormat="1" ht="14" hidden="1" customHeight="1" outlineLevel="1" x14ac:dyDescent="0.35">
      <c r="B13" s="100" t="s">
        <v>293</v>
      </c>
      <c r="C13" s="116">
        <f>+'Q8'!D13/'Q1'!C13*100</f>
        <v>100</v>
      </c>
      <c r="D13" s="141" t="s">
        <v>100</v>
      </c>
      <c r="E13" s="141" t="s">
        <v>100</v>
      </c>
      <c r="F13" s="141" t="s">
        <v>100</v>
      </c>
      <c r="G13" s="117">
        <f>+'Q8'!H13/'Q1'!G13*100</f>
        <v>100</v>
      </c>
      <c r="H13" s="141" t="s">
        <v>100</v>
      </c>
      <c r="I13" s="14"/>
    </row>
    <row r="14" spans="2:9" s="99" customFormat="1" ht="14" hidden="1" customHeight="1" outlineLevel="1" x14ac:dyDescent="0.35">
      <c r="B14" s="100" t="s">
        <v>294</v>
      </c>
      <c r="C14" s="116">
        <f>+'Q8'!D14/'Q1'!C14*100</f>
        <v>22.488038277511961</v>
      </c>
      <c r="D14" s="117">
        <f>+'Q8'!E14/'Q1'!D14*100</f>
        <v>8.5787451984635084</v>
      </c>
      <c r="E14" s="117">
        <f>+'Q8'!F14/'Q1'!E14*100</f>
        <v>24.898785425101213</v>
      </c>
      <c r="F14" s="117">
        <f>+'Q8'!G14/'Q1'!F14*100</f>
        <v>70.909090909090907</v>
      </c>
      <c r="G14" s="117">
        <f>+'Q8'!H14/'Q1'!G14*100</f>
        <v>100</v>
      </c>
      <c r="H14" s="117">
        <f>+'Q8'!I14/'Q1'!H14*100</f>
        <v>88.888888888888886</v>
      </c>
      <c r="I14" s="14"/>
    </row>
    <row r="15" spans="2:9" s="99" customFormat="1" ht="14" hidden="1" customHeight="1" outlineLevel="1" x14ac:dyDescent="0.35">
      <c r="B15" s="100" t="s">
        <v>295</v>
      </c>
      <c r="C15" s="116">
        <f>+'Q8'!D15/'Q1'!C15*100</f>
        <v>15.017064846416384</v>
      </c>
      <c r="D15" s="117">
        <f>+'Q8'!E15/'Q1'!D15*100</f>
        <v>6.2277580071174379</v>
      </c>
      <c r="E15" s="117">
        <f>+'Q8'!F15/'Q1'!E15*100</f>
        <v>17.109634551495017</v>
      </c>
      <c r="F15" s="117">
        <f>+'Q8'!G15/'Q1'!F15*100</f>
        <v>51.249999999999993</v>
      </c>
      <c r="G15" s="117">
        <f>+'Q8'!H15/'Q1'!G15*100</f>
        <v>60</v>
      </c>
      <c r="H15" s="117">
        <f>+'Q8'!I15/'Q1'!H15*100</f>
        <v>100</v>
      </c>
      <c r="I15" s="14"/>
    </row>
    <row r="16" spans="2:9" s="99" customFormat="1" ht="14" hidden="1" customHeight="1" outlineLevel="1" x14ac:dyDescent="0.35">
      <c r="B16" s="100" t="s">
        <v>296</v>
      </c>
      <c r="C16" s="116">
        <f>+'Q8'!D16/'Q1'!C16*100</f>
        <v>16.002530044275776</v>
      </c>
      <c r="D16" s="117">
        <f>+'Q8'!E16/'Q1'!D16*100</f>
        <v>5.3191489361702127</v>
      </c>
      <c r="E16" s="117">
        <f>+'Q8'!F16/'Q1'!E16*100</f>
        <v>15.016501650165019</v>
      </c>
      <c r="F16" s="117">
        <f>+'Q8'!G16/'Q1'!F16*100</f>
        <v>51.904761904761912</v>
      </c>
      <c r="G16" s="117">
        <f>+'Q8'!H16/'Q1'!G16*100</f>
        <v>100</v>
      </c>
      <c r="H16" s="117">
        <f>+'Q8'!I16/'Q1'!H16*100</f>
        <v>100</v>
      </c>
      <c r="I16" s="14"/>
    </row>
    <row r="17" spans="2:9" s="99" customFormat="1" ht="14" hidden="1" customHeight="1" outlineLevel="1" x14ac:dyDescent="0.35">
      <c r="B17" s="100" t="s">
        <v>297</v>
      </c>
      <c r="C17" s="116">
        <f>+'Q8'!D17/'Q1'!C17*100</f>
        <v>19.85670419651996</v>
      </c>
      <c r="D17" s="117">
        <f>+'Q8'!E17/'Q1'!D17*100</f>
        <v>11.43859649122807</v>
      </c>
      <c r="E17" s="117">
        <f>+'Q8'!F17/'Q1'!E17*100</f>
        <v>34.966592427616931</v>
      </c>
      <c r="F17" s="117">
        <f>+'Q8'!G17/'Q1'!F17*100</f>
        <v>83.333333333333343</v>
      </c>
      <c r="G17" s="117">
        <f>+'Q8'!H17/'Q1'!G17*100</f>
        <v>100</v>
      </c>
      <c r="H17" s="117">
        <f>+'Q8'!I17/'Q1'!H17*100</f>
        <v>100</v>
      </c>
      <c r="I17" s="14"/>
    </row>
    <row r="18" spans="2:9" s="99" customFormat="1" ht="14" hidden="1" customHeight="1" outlineLevel="1" x14ac:dyDescent="0.35">
      <c r="B18" s="100" t="s">
        <v>298</v>
      </c>
      <c r="C18" s="116">
        <f>+'Q8'!D18/'Q1'!C18*100</f>
        <v>37.142857142857146</v>
      </c>
      <c r="D18" s="117">
        <f>+'Q8'!E18/'Q1'!D18*100</f>
        <v>12.080536912751679</v>
      </c>
      <c r="E18" s="117">
        <f>+'Q8'!F18/'Q1'!E18*100</f>
        <v>46.078431372549019</v>
      </c>
      <c r="F18" s="117">
        <f>+'Q8'!G18/'Q1'!F18*100</f>
        <v>82.692307692307693</v>
      </c>
      <c r="G18" s="117">
        <f>+'Q8'!H18/'Q1'!G18*100</f>
        <v>70</v>
      </c>
      <c r="H18" s="117">
        <f>+'Q8'!I18/'Q1'!H18*100</f>
        <v>100</v>
      </c>
      <c r="I18" s="14"/>
    </row>
    <row r="19" spans="2:9" s="99" customFormat="1" ht="14" hidden="1" customHeight="1" outlineLevel="1" x14ac:dyDescent="0.35">
      <c r="B19" s="100" t="s">
        <v>299</v>
      </c>
      <c r="C19" s="116">
        <f>+'Q8'!D19/'Q1'!C19*100</f>
        <v>19.879518072289155</v>
      </c>
      <c r="D19" s="117">
        <f>+'Q8'!E19/'Q1'!D19*100</f>
        <v>9.0523338048090523</v>
      </c>
      <c r="E19" s="117">
        <f>+'Q8'!F19/'Q1'!E19*100</f>
        <v>41.106719367588937</v>
      </c>
      <c r="F19" s="117">
        <f>+'Q8'!G19/'Q1'!F19*100</f>
        <v>82.35294117647058</v>
      </c>
      <c r="G19" s="117">
        <f>+'Q8'!H19/'Q1'!G19*100</f>
        <v>100</v>
      </c>
      <c r="H19" s="117">
        <f>+'Q8'!I19/'Q1'!H19*100</f>
        <v>100</v>
      </c>
      <c r="I19" s="14"/>
    </row>
    <row r="20" spans="2:9" s="99" customFormat="1" ht="14" hidden="1" customHeight="1" outlineLevel="1" x14ac:dyDescent="0.35">
      <c r="B20" s="100" t="s">
        <v>300</v>
      </c>
      <c r="C20" s="116">
        <f>+'Q8'!D20/'Q1'!C20*100</f>
        <v>50</v>
      </c>
      <c r="D20" s="117">
        <f>+'Q8'!E20/'Q1'!D20*100</f>
        <v>20</v>
      </c>
      <c r="E20" s="117">
        <f>+'Q8'!F20/'Q1'!E20*100</f>
        <v>66.666666666666657</v>
      </c>
      <c r="F20" s="117">
        <f>+'Q8'!G20/'Q1'!F20*100</f>
        <v>100</v>
      </c>
      <c r="G20" s="141" t="s">
        <v>100</v>
      </c>
      <c r="H20" s="117">
        <f>+'Q8'!I20/'Q1'!H20*100</f>
        <v>100</v>
      </c>
      <c r="I20" s="14"/>
    </row>
    <row r="21" spans="2:9" s="99" customFormat="1" ht="14" hidden="1" customHeight="1" outlineLevel="1" x14ac:dyDescent="0.35">
      <c r="B21" s="100" t="s">
        <v>301</v>
      </c>
      <c r="C21" s="116">
        <f>+'Q8'!D21/'Q1'!C21*100</f>
        <v>44.130434782608695</v>
      </c>
      <c r="D21" s="117">
        <f>+'Q8'!E21/'Q1'!D21*100</f>
        <v>18.884120171673821</v>
      </c>
      <c r="E21" s="117">
        <f>+'Q8'!F21/'Q1'!E21*100</f>
        <v>62.345679012345677</v>
      </c>
      <c r="F21" s="117">
        <f>+'Q8'!G21/'Q1'!F21*100</f>
        <v>87.719298245614027</v>
      </c>
      <c r="G21" s="117">
        <f>+'Q8'!H21/'Q1'!G21*100</f>
        <v>100</v>
      </c>
      <c r="H21" s="117">
        <f>+'Q8'!I21/'Q1'!H21*100</f>
        <v>100</v>
      </c>
      <c r="I21" s="14"/>
    </row>
    <row r="22" spans="2:9" s="99" customFormat="1" ht="14" hidden="1" customHeight="1" outlineLevel="1" x14ac:dyDescent="0.35">
      <c r="B22" s="100" t="s">
        <v>302</v>
      </c>
      <c r="C22" s="116">
        <f>+'Q8'!D22/'Q1'!C22*100</f>
        <v>64.285714285714292</v>
      </c>
      <c r="D22" s="117">
        <f>+'Q8'!E22/'Q1'!D22*100</f>
        <v>28.947368421052634</v>
      </c>
      <c r="E22" s="117">
        <f>+'Q8'!F22/'Q1'!E22*100</f>
        <v>74.358974358974365</v>
      </c>
      <c r="F22" s="117">
        <f>+'Q8'!G22/'Q1'!F22*100</f>
        <v>86.956521739130437</v>
      </c>
      <c r="G22" s="117">
        <f>+'Q8'!H22/'Q1'!G22*100</f>
        <v>100</v>
      </c>
      <c r="H22" s="117">
        <f>+'Q8'!I22/'Q1'!H22*100</f>
        <v>100</v>
      </c>
      <c r="I22" s="14"/>
    </row>
    <row r="23" spans="2:9" s="99" customFormat="1" ht="14" hidden="1" customHeight="1" outlineLevel="1" x14ac:dyDescent="0.35">
      <c r="B23" s="100" t="s">
        <v>303</v>
      </c>
      <c r="C23" s="116">
        <f>+'Q8'!D23/'Q1'!C23*100</f>
        <v>44.645340751043115</v>
      </c>
      <c r="D23" s="117">
        <f>+'Q8'!E23/'Q1'!D23*100</f>
        <v>21.428571428571427</v>
      </c>
      <c r="E23" s="117">
        <f>+'Q8'!F23/'Q1'!E23*100</f>
        <v>48.355263157894733</v>
      </c>
      <c r="F23" s="117">
        <f>+'Q8'!G23/'Q1'!F23*100</f>
        <v>82.203389830508485</v>
      </c>
      <c r="G23" s="117">
        <f>+'Q8'!H23/'Q1'!G23*100</f>
        <v>100</v>
      </c>
      <c r="H23" s="117">
        <f>+'Q8'!I23/'Q1'!H23*100</f>
        <v>100</v>
      </c>
      <c r="I23" s="14"/>
    </row>
    <row r="24" spans="2:9" s="99" customFormat="1" ht="14" hidden="1" customHeight="1" outlineLevel="1" x14ac:dyDescent="0.35">
      <c r="B24" s="100" t="s">
        <v>304</v>
      </c>
      <c r="C24" s="116">
        <f>+'Q8'!D24/'Q1'!C24*100</f>
        <v>27.331887201735356</v>
      </c>
      <c r="D24" s="117">
        <f>+'Q8'!E24/'Q1'!D24*100</f>
        <v>11.83533447684391</v>
      </c>
      <c r="E24" s="117">
        <f>+'Q8'!F24/'Q1'!E24*100</f>
        <v>46.71814671814672</v>
      </c>
      <c r="F24" s="117">
        <f>+'Q8'!G24/'Q1'!F24*100</f>
        <v>74.074074074074076</v>
      </c>
      <c r="G24" s="117">
        <f>+'Q8'!H24/'Q1'!G24*100</f>
        <v>100</v>
      </c>
      <c r="H24" s="117">
        <f>+'Q8'!I24/'Q1'!H24*100</f>
        <v>83.333333333333343</v>
      </c>
      <c r="I24" s="14"/>
    </row>
    <row r="25" spans="2:9" s="99" customFormat="1" ht="14" hidden="1" customHeight="1" outlineLevel="1" x14ac:dyDescent="0.35">
      <c r="B25" s="100" t="s">
        <v>305</v>
      </c>
      <c r="C25" s="116">
        <f>+'Q8'!D25/'Q1'!C25*100</f>
        <v>44</v>
      </c>
      <c r="D25" s="117">
        <f>+'Q8'!E25/'Q1'!D25*100</f>
        <v>14.444444444444443</v>
      </c>
      <c r="E25" s="117">
        <f>+'Q8'!F25/'Q1'!E25*100</f>
        <v>49.206349206349202</v>
      </c>
      <c r="F25" s="117">
        <f>+'Q8'!G25/'Q1'!F25*100</f>
        <v>91.891891891891902</v>
      </c>
      <c r="G25" s="117">
        <f>+'Q8'!H25/'Q1'!G25*100</f>
        <v>100</v>
      </c>
      <c r="H25" s="117">
        <f>+'Q8'!I25/'Q1'!H25*100</f>
        <v>100</v>
      </c>
      <c r="I25" s="14"/>
    </row>
    <row r="26" spans="2:9" s="99" customFormat="1" ht="14" hidden="1" customHeight="1" outlineLevel="1" x14ac:dyDescent="0.35">
      <c r="B26" s="100" t="s">
        <v>306</v>
      </c>
      <c r="C26" s="116">
        <f>+'Q8'!D26/'Q1'!C26*100</f>
        <v>22.394414168937331</v>
      </c>
      <c r="D26" s="117">
        <f>+'Q8'!E26/'Q1'!D26*100</f>
        <v>11.229022704837117</v>
      </c>
      <c r="E26" s="117">
        <f>+'Q8'!F26/'Q1'!E26*100</f>
        <v>39.812332439678286</v>
      </c>
      <c r="F26" s="117">
        <f>+'Q8'!G26/'Q1'!F26*100</f>
        <v>79.80132450331125</v>
      </c>
      <c r="G26" s="117">
        <f>+'Q8'!H26/'Q1'!G26*100</f>
        <v>100</v>
      </c>
      <c r="H26" s="117">
        <f>+'Q8'!I26/'Q1'!H26*100</f>
        <v>83.333333333333343</v>
      </c>
      <c r="I26" s="14"/>
    </row>
    <row r="27" spans="2:9" s="99" customFormat="1" ht="14" hidden="1" customHeight="1" outlineLevel="1" x14ac:dyDescent="0.35">
      <c r="B27" s="100" t="s">
        <v>307</v>
      </c>
      <c r="C27" s="116">
        <f>+'Q8'!D27/'Q1'!C27*100</f>
        <v>42.68292682926829</v>
      </c>
      <c r="D27" s="117">
        <f>+'Q8'!E27/'Q1'!D27*100</f>
        <v>17.283950617283949</v>
      </c>
      <c r="E27" s="117">
        <f>+'Q8'!F27/'Q1'!E27*100</f>
        <v>57.999999999999993</v>
      </c>
      <c r="F27" s="117">
        <f>+'Q8'!G27/'Q1'!F27*100</f>
        <v>80.769230769230774</v>
      </c>
      <c r="G27" s="117">
        <f>+'Q8'!H27/'Q1'!G27*100</f>
        <v>100</v>
      </c>
      <c r="H27" s="117">
        <f>+'Q8'!I27/'Q1'!H27*100</f>
        <v>83.333333333333343</v>
      </c>
      <c r="I27" s="14"/>
    </row>
    <row r="28" spans="2:9" s="99" customFormat="1" ht="14" hidden="1" customHeight="1" outlineLevel="1" x14ac:dyDescent="0.35">
      <c r="B28" s="100" t="s">
        <v>308</v>
      </c>
      <c r="C28" s="116">
        <f>+'Q8'!D28/'Q1'!C28*100</f>
        <v>41.455696202531641</v>
      </c>
      <c r="D28" s="117">
        <f>+'Q8'!E28/'Q1'!D28*100</f>
        <v>24.342105263157894</v>
      </c>
      <c r="E28" s="117">
        <f>+'Q8'!F28/'Q1'!E28*100</f>
        <v>47.107438016528924</v>
      </c>
      <c r="F28" s="117">
        <f>+'Q8'!G28/'Q1'!F28*100</f>
        <v>79.310344827586206</v>
      </c>
      <c r="G28" s="117">
        <f>+'Q8'!H28/'Q1'!G28*100</f>
        <v>100</v>
      </c>
      <c r="H28" s="117">
        <f>+'Q8'!I28/'Q1'!H28*100</f>
        <v>100</v>
      </c>
      <c r="I28" s="14"/>
    </row>
    <row r="29" spans="2:9" s="99" customFormat="1" ht="14" hidden="1" customHeight="1" outlineLevel="1" x14ac:dyDescent="0.35">
      <c r="B29" s="100" t="s">
        <v>309</v>
      </c>
      <c r="C29" s="116">
        <f>+'Q8'!D29/'Q1'!C29*100</f>
        <v>34.561213434452867</v>
      </c>
      <c r="D29" s="117">
        <f>+'Q8'!E29/'Q1'!D29*100</f>
        <v>14.227642276422763</v>
      </c>
      <c r="E29" s="117">
        <f>+'Q8'!F29/'Q1'!E29*100</f>
        <v>48.734177215189874</v>
      </c>
      <c r="F29" s="117">
        <f>+'Q8'!G29/'Q1'!F29*100</f>
        <v>81.132075471698116</v>
      </c>
      <c r="G29" s="117">
        <f>+'Q8'!H29/'Q1'!G29*100</f>
        <v>100</v>
      </c>
      <c r="H29" s="117">
        <f>+'Q8'!I29/'Q1'!H29*100</f>
        <v>100</v>
      </c>
      <c r="I29" s="14"/>
    </row>
    <row r="30" spans="2:9" s="99" customFormat="1" ht="14" hidden="1" customHeight="1" outlineLevel="1" x14ac:dyDescent="0.35">
      <c r="B30" s="100" t="s">
        <v>310</v>
      </c>
      <c r="C30" s="116">
        <f>+'Q8'!D30/'Q1'!C30*100</f>
        <v>48.520710059171599</v>
      </c>
      <c r="D30" s="117">
        <f>+'Q8'!E30/'Q1'!D30*100</f>
        <v>19.014084507042252</v>
      </c>
      <c r="E30" s="117">
        <f>+'Q8'!F30/'Q1'!E30*100</f>
        <v>49</v>
      </c>
      <c r="F30" s="117">
        <f>+'Q8'!G30/'Q1'!F30*100</f>
        <v>86.885245901639337</v>
      </c>
      <c r="G30" s="117">
        <f>+'Q8'!H30/'Q1'!G30*100</f>
        <v>100</v>
      </c>
      <c r="H30" s="117">
        <f>+'Q8'!I30/'Q1'!H30*100</f>
        <v>100</v>
      </c>
      <c r="I30" s="14"/>
    </row>
    <row r="31" spans="2:9" s="99" customFormat="1" ht="14" hidden="1" customHeight="1" outlineLevel="1" x14ac:dyDescent="0.35">
      <c r="B31" s="100" t="s">
        <v>311</v>
      </c>
      <c r="C31" s="116">
        <f>+'Q8'!D31/'Q1'!C31*100</f>
        <v>42.857142857142854</v>
      </c>
      <c r="D31" s="117">
        <f>+'Q8'!E31/'Q1'!D31*100</f>
        <v>20</v>
      </c>
      <c r="E31" s="117">
        <f>+'Q8'!F31/'Q1'!E31*100</f>
        <v>47.916666666666671</v>
      </c>
      <c r="F31" s="117">
        <f>+'Q8'!G31/'Q1'!F31*100</f>
        <v>74.074074074074076</v>
      </c>
      <c r="G31" s="117">
        <f>+'Q8'!H31/'Q1'!G31*100</f>
        <v>100</v>
      </c>
      <c r="H31" s="117">
        <f>+'Q8'!I31/'Q1'!H31*100</f>
        <v>100</v>
      </c>
      <c r="I31" s="14"/>
    </row>
    <row r="32" spans="2:9" s="99" customFormat="1" ht="14" hidden="1" customHeight="1" outlineLevel="1" x14ac:dyDescent="0.35">
      <c r="B32" s="100" t="s">
        <v>312</v>
      </c>
      <c r="C32" s="116">
        <f>+'Q8'!D32/'Q1'!C32*100</f>
        <v>14.160839160839162</v>
      </c>
      <c r="D32" s="117">
        <f>+'Q8'!E32/'Q1'!D32*100</f>
        <v>7.0802005012531328</v>
      </c>
      <c r="E32" s="117">
        <f>+'Q8'!F32/'Q1'!E32*100</f>
        <v>24.493243243243242</v>
      </c>
      <c r="F32" s="117">
        <f>+'Q8'!G32/'Q1'!F32*100</f>
        <v>63.44086021505376</v>
      </c>
      <c r="G32" s="117">
        <f>+'Q8'!H32/'Q1'!G32*100</f>
        <v>100</v>
      </c>
      <c r="H32" s="117">
        <f>+'Q8'!I32/'Q1'!H32*100</f>
        <v>100</v>
      </c>
      <c r="I32" s="14"/>
    </row>
    <row r="33" spans="2:9" s="99" customFormat="1" ht="14" hidden="1" customHeight="1" outlineLevel="1" x14ac:dyDescent="0.35">
      <c r="B33" s="100" t="s">
        <v>313</v>
      </c>
      <c r="C33" s="116">
        <f>+'Q8'!D33/'Q1'!C33*100</f>
        <v>19.004065040650406</v>
      </c>
      <c r="D33" s="117">
        <f>+'Q8'!E33/'Q1'!D33*100</f>
        <v>11.141304347826086</v>
      </c>
      <c r="E33" s="117">
        <f>+'Q8'!F33/'Q1'!E33*100</f>
        <v>34.634146341463413</v>
      </c>
      <c r="F33" s="117">
        <f>+'Q8'!G33/'Q1'!F33*100</f>
        <v>75</v>
      </c>
      <c r="G33" s="117">
        <f>+'Q8'!H33/'Q1'!G33*100</f>
        <v>100</v>
      </c>
      <c r="H33" s="117">
        <f>+'Q8'!I33/'Q1'!H33*100</f>
        <v>100</v>
      </c>
      <c r="I33" s="14"/>
    </row>
    <row r="34" spans="2:9" s="99" customFormat="1" ht="14" hidden="1" customHeight="1" outlineLevel="1" x14ac:dyDescent="0.35">
      <c r="B34" s="100" t="s">
        <v>314</v>
      </c>
      <c r="C34" s="116">
        <f>+'Q8'!D34/'Q1'!C34*100</f>
        <v>21.361185983827493</v>
      </c>
      <c r="D34" s="117">
        <f>+'Q8'!E34/'Q1'!D34*100</f>
        <v>12.728857890148213</v>
      </c>
      <c r="E34" s="117">
        <f>+'Q8'!F34/'Q1'!E34*100</f>
        <v>45.126353790613713</v>
      </c>
      <c r="F34" s="117">
        <f>+'Q8'!G34/'Q1'!F34*100</f>
        <v>75</v>
      </c>
      <c r="G34" s="117">
        <f>+'Q8'!H34/'Q1'!G34*100</f>
        <v>83.333333333333343</v>
      </c>
      <c r="H34" s="117">
        <f>+'Q8'!I34/'Q1'!H34*100</f>
        <v>100</v>
      </c>
      <c r="I34" s="14"/>
    </row>
    <row r="35" spans="2:9" ht="14" customHeight="1" collapsed="1" x14ac:dyDescent="0.3">
      <c r="B35" s="101" t="s">
        <v>57</v>
      </c>
      <c r="C35" s="63">
        <f>+'Q8'!D35/'Q1'!C35*100</f>
        <v>45.098039215686278</v>
      </c>
      <c r="D35" s="20">
        <f>+'Q8'!E35/'Q1'!D35*100</f>
        <v>35.172413793103445</v>
      </c>
      <c r="E35" s="20">
        <f>+'Q8'!F35/'Q1'!E35*100</f>
        <v>57.142857142857139</v>
      </c>
      <c r="F35" s="20">
        <f>+'Q8'!G35/'Q1'!F35*100</f>
        <v>100</v>
      </c>
      <c r="G35" s="140" t="s">
        <v>100</v>
      </c>
      <c r="H35" s="20">
        <f>+'Q8'!I35/'Q1'!H35*100</f>
        <v>100</v>
      </c>
    </row>
    <row r="36" spans="2:9" ht="14" customHeight="1" x14ac:dyDescent="0.3">
      <c r="B36" s="101" t="s">
        <v>58</v>
      </c>
      <c r="C36" s="63">
        <f>+'Q8'!D36/'Q1'!C36*100</f>
        <v>44.243421052631575</v>
      </c>
      <c r="D36" s="20">
        <f>+'Q8'!E36/'Q1'!D36*100</f>
        <v>21.428571428571427</v>
      </c>
      <c r="E36" s="20">
        <f>+'Q8'!F36/'Q1'!E36*100</f>
        <v>51.308900523560212</v>
      </c>
      <c r="F36" s="20">
        <f>+'Q8'!G36/'Q1'!F36*100</f>
        <v>95.294117647058812</v>
      </c>
      <c r="G36" s="20">
        <f>+'Q8'!H36/'Q1'!G36*100</f>
        <v>100</v>
      </c>
      <c r="H36" s="20">
        <f>+'Q8'!I36/'Q1'!H36*100</f>
        <v>100</v>
      </c>
    </row>
    <row r="37" spans="2:9" ht="14" customHeight="1" x14ac:dyDescent="0.3">
      <c r="B37" s="103" t="s">
        <v>49</v>
      </c>
      <c r="C37" s="63">
        <f>+'Q8'!D37/'Q1'!C37*100</f>
        <v>13.497069317023447</v>
      </c>
      <c r="D37" s="20">
        <f>+'Q8'!E37/'Q1'!D37*100</f>
        <v>9.3199492144104106</v>
      </c>
      <c r="E37" s="20">
        <f>+'Q8'!F37/'Q1'!E37*100</f>
        <v>26.826628179686089</v>
      </c>
      <c r="F37" s="20">
        <f>+'Q8'!G37/'Q1'!F37*100</f>
        <v>60.570469798657726</v>
      </c>
      <c r="G37" s="20">
        <f>+'Q8'!H37/'Q1'!G37*100</f>
        <v>79.411764705882348</v>
      </c>
      <c r="H37" s="20">
        <f>+'Q8'!I37/'Q1'!H37*100</f>
        <v>86.666666666666671</v>
      </c>
    </row>
    <row r="38" spans="2:9" ht="14" customHeight="1" x14ac:dyDescent="0.3">
      <c r="B38" s="101" t="s">
        <v>50</v>
      </c>
      <c r="C38" s="63">
        <f>+'Q8'!D38/'Q1'!C38*100</f>
        <v>16.300862749957403</v>
      </c>
      <c r="D38" s="20">
        <f>+'Q8'!E38/'Q1'!D38*100</f>
        <v>11.564291564291564</v>
      </c>
      <c r="E38" s="20">
        <f>+'Q8'!F38/'Q1'!E38*100</f>
        <v>38.797364085667212</v>
      </c>
      <c r="F38" s="20">
        <f>+'Q8'!G38/'Q1'!F38*100</f>
        <v>76.08040201005025</v>
      </c>
      <c r="G38" s="20">
        <f>+'Q8'!H38/'Q1'!G38*100</f>
        <v>88.888888888888886</v>
      </c>
      <c r="H38" s="20">
        <f>+'Q8'!I38/'Q1'!H38*100</f>
        <v>100</v>
      </c>
    </row>
    <row r="39" spans="2:9" ht="14" hidden="1" customHeight="1" outlineLevel="1" x14ac:dyDescent="0.3">
      <c r="B39" s="100" t="s">
        <v>315</v>
      </c>
      <c r="C39" s="116">
        <f>+'Q8'!D39/'Q1'!C39*100</f>
        <v>15.681685196021064</v>
      </c>
      <c r="D39" s="117">
        <f>+'Q8'!E39/'Q1'!D39*100</f>
        <v>11.670114726349446</v>
      </c>
      <c r="E39" s="117">
        <f>+'Q8'!F39/'Q1'!E39*100</f>
        <v>42.291128337639968</v>
      </c>
      <c r="F39" s="117">
        <f>+'Q8'!G39/'Q1'!F39*100</f>
        <v>84.105960264900659</v>
      </c>
      <c r="G39" s="117">
        <f>+'Q8'!H39/'Q1'!G39*100</f>
        <v>100</v>
      </c>
      <c r="H39" s="117">
        <f>+'Q8'!I39/'Q1'!H39*100</f>
        <v>100</v>
      </c>
    </row>
    <row r="40" spans="2:9" ht="14" hidden="1" customHeight="1" outlineLevel="1" x14ac:dyDescent="0.3">
      <c r="B40" s="100" t="s">
        <v>316</v>
      </c>
      <c r="C40" s="116">
        <f>+'Q8'!D40/'Q1'!C40*100</f>
        <v>19.944523006635485</v>
      </c>
      <c r="D40" s="117">
        <f>+'Q8'!E40/'Q1'!D40*100</f>
        <v>12.644564379336931</v>
      </c>
      <c r="E40" s="117">
        <f>+'Q8'!F40/'Q1'!E40*100</f>
        <v>40.941629955947135</v>
      </c>
      <c r="F40" s="117">
        <f>+'Q8'!G40/'Q1'!F40*100</f>
        <v>76</v>
      </c>
      <c r="G40" s="117">
        <f>+'Q8'!H40/'Q1'!G40*100</f>
        <v>88.461538461538453</v>
      </c>
      <c r="H40" s="117">
        <f>+'Q8'!I40/'Q1'!H40*100</f>
        <v>100</v>
      </c>
    </row>
    <row r="41" spans="2:9" ht="14" hidden="1" customHeight="1" outlineLevel="1" x14ac:dyDescent="0.3">
      <c r="B41" s="100" t="s">
        <v>317</v>
      </c>
      <c r="C41" s="116">
        <f>+'Q8'!D41/'Q1'!C41*100</f>
        <v>14.55921898748977</v>
      </c>
      <c r="D41" s="117">
        <f>+'Q8'!E41/'Q1'!D41*100</f>
        <v>11.013846358673945</v>
      </c>
      <c r="E41" s="117">
        <f>+'Q8'!F41/'Q1'!E41*100</f>
        <v>35.600539811066128</v>
      </c>
      <c r="F41" s="117">
        <f>+'Q8'!G41/'Q1'!F41*100</f>
        <v>73.096446700507613</v>
      </c>
      <c r="G41" s="117">
        <f>+'Q8'!H41/'Q1'!G41*100</f>
        <v>84.615384615384613</v>
      </c>
      <c r="H41" s="117">
        <f>+'Q8'!I41/'Q1'!H41*100</f>
        <v>100</v>
      </c>
    </row>
    <row r="42" spans="2:9" ht="14" customHeight="1" collapsed="1" x14ac:dyDescent="0.3">
      <c r="B42" s="103" t="s">
        <v>51</v>
      </c>
      <c r="C42" s="63">
        <f>+'Q8'!D42/'Q1'!C42*100</f>
        <v>18.294452505860029</v>
      </c>
      <c r="D42" s="20">
        <f>+'Q8'!E42/'Q1'!D42*100</f>
        <v>10.214214782238615</v>
      </c>
      <c r="E42" s="20">
        <f>+'Q8'!F42/'Q1'!E42*100</f>
        <v>39.868852459016395</v>
      </c>
      <c r="F42" s="20">
        <f>+'Q8'!G42/'Q1'!F42*100</f>
        <v>78.205128205128204</v>
      </c>
      <c r="G42" s="20">
        <f>+'Q8'!H42/'Q1'!G42*100</f>
        <v>88.571428571428569</v>
      </c>
      <c r="H42" s="20">
        <f>+'Q8'!I42/'Q1'!H42*100</f>
        <v>94.73684210526315</v>
      </c>
    </row>
    <row r="43" spans="2:9" ht="14" customHeight="1" x14ac:dyDescent="0.3">
      <c r="B43" s="103" t="s">
        <v>52</v>
      </c>
      <c r="C43" s="63">
        <f>+'Q8'!D43/'Q1'!C43*100</f>
        <v>10.974456007568591</v>
      </c>
      <c r="D43" s="20">
        <f>+'Q8'!E43/'Q1'!D43*100</f>
        <v>7.7388640808945643</v>
      </c>
      <c r="E43" s="20">
        <f>+'Q8'!F43/'Q1'!E43*100</f>
        <v>21.421539673164009</v>
      </c>
      <c r="F43" s="20">
        <f>+'Q8'!G43/'Q1'!F43*100</f>
        <v>67.777777777777786</v>
      </c>
      <c r="G43" s="20">
        <f>+'Q8'!H43/'Q1'!G43*100</f>
        <v>95.833333333333343</v>
      </c>
      <c r="H43" s="20">
        <f>+'Q8'!I43/'Q1'!H43*100</f>
        <v>81.481481481481481</v>
      </c>
    </row>
    <row r="44" spans="2:9" ht="14" customHeight="1" x14ac:dyDescent="0.3">
      <c r="B44" s="103" t="s">
        <v>61</v>
      </c>
      <c r="C44" s="63">
        <f>+'Q8'!D44/'Q1'!C44*100</f>
        <v>23.493100944081334</v>
      </c>
      <c r="D44" s="20">
        <f>+'Q8'!E44/'Q1'!D44*100</f>
        <v>13.807429130009774</v>
      </c>
      <c r="E44" s="20">
        <f>+'Q8'!F44/'Q1'!E44*100</f>
        <v>42.152023692003951</v>
      </c>
      <c r="F44" s="20">
        <f>+'Q8'!G44/'Q1'!F44*100</f>
        <v>72.698412698412696</v>
      </c>
      <c r="G44" s="20">
        <f>+'Q8'!H44/'Q1'!G44*100</f>
        <v>81.818181818181827</v>
      </c>
      <c r="H44" s="20">
        <f>+'Q8'!I44/'Q1'!H44*100</f>
        <v>84.090909090909093</v>
      </c>
    </row>
    <row r="45" spans="2:9" ht="14" customHeight="1" x14ac:dyDescent="0.3">
      <c r="B45" s="103" t="s">
        <v>60</v>
      </c>
      <c r="C45" s="63">
        <f>+'Q8'!D45/'Q1'!C45*100</f>
        <v>30.484848484848488</v>
      </c>
      <c r="D45" s="20">
        <f>+'Q8'!E45/'Q1'!D45*100</f>
        <v>23.25</v>
      </c>
      <c r="E45" s="20">
        <f>+'Q8'!F45/'Q1'!E45*100</f>
        <v>63.554216867469883</v>
      </c>
      <c r="F45" s="20">
        <f>+'Q8'!G45/'Q1'!F45*100</f>
        <v>84.848484848484844</v>
      </c>
      <c r="G45" s="20">
        <f>+'Q8'!H45/'Q1'!G45*100</f>
        <v>83.333333333333343</v>
      </c>
      <c r="H45" s="20">
        <f>+'Q8'!I45/'Q1'!H45*100</f>
        <v>94.444444444444443</v>
      </c>
    </row>
    <row r="46" spans="2:9" ht="14" customHeight="1" x14ac:dyDescent="0.3">
      <c r="B46" s="103" t="s">
        <v>59</v>
      </c>
      <c r="C46" s="63">
        <f>+'Q8'!D46/'Q1'!C46*100</f>
        <v>11.247053541362668</v>
      </c>
      <c r="D46" s="20">
        <f>+'Q8'!E46/'Q1'!D46*100</f>
        <v>9.8151460942158604</v>
      </c>
      <c r="E46" s="20">
        <f>+'Q8'!F46/'Q1'!E46*100</f>
        <v>31.428571428571427</v>
      </c>
      <c r="F46" s="20">
        <f>+'Q8'!G46/'Q1'!F46*100</f>
        <v>70.967741935483872</v>
      </c>
      <c r="G46" s="20">
        <f>+'Q8'!H46/'Q1'!G46*100</f>
        <v>100</v>
      </c>
      <c r="H46" s="140" t="s">
        <v>100</v>
      </c>
    </row>
    <row r="47" spans="2:9" ht="14" customHeight="1" x14ac:dyDescent="0.3">
      <c r="B47" s="103" t="s">
        <v>62</v>
      </c>
      <c r="C47" s="63">
        <f>+'Q8'!D47/'Q1'!C47*100</f>
        <v>22.995809111802082</v>
      </c>
      <c r="D47" s="20">
        <f>+'Q8'!E47/'Q1'!D47*100</f>
        <v>19.264502231112481</v>
      </c>
      <c r="E47" s="20">
        <f>+'Q8'!F47/'Q1'!E47*100</f>
        <v>45.997403721332759</v>
      </c>
      <c r="F47" s="20">
        <f>+'Q8'!G47/'Q1'!F47*100</f>
        <v>72.274143302180676</v>
      </c>
      <c r="G47" s="20">
        <f>+'Q8'!H47/'Q1'!G47*100</f>
        <v>88.888888888888886</v>
      </c>
      <c r="H47" s="20">
        <f>+'Q8'!I47/'Q1'!H47*100</f>
        <v>76.923076923076934</v>
      </c>
    </row>
    <row r="48" spans="2:9" ht="14" customHeight="1" x14ac:dyDescent="0.3">
      <c r="B48" s="103" t="s">
        <v>63</v>
      </c>
      <c r="C48" s="63">
        <f>+'Q8'!D48/'Q1'!C48*100</f>
        <v>18.492887351018837</v>
      </c>
      <c r="D48" s="20">
        <f>+'Q8'!E48/'Q1'!D48*100</f>
        <v>10.936191592698039</v>
      </c>
      <c r="E48" s="20">
        <f>+'Q8'!F48/'Q1'!E48*100</f>
        <v>34.263565891472872</v>
      </c>
      <c r="F48" s="20">
        <f>+'Q8'!G48/'Q1'!F48*100</f>
        <v>58.241758241758248</v>
      </c>
      <c r="G48" s="20">
        <f>+'Q8'!H48/'Q1'!G48*100</f>
        <v>67.532467532467535</v>
      </c>
      <c r="H48" s="20">
        <f>+'Q8'!I48/'Q1'!H48*100</f>
        <v>83.168316831683171</v>
      </c>
    </row>
    <row r="49" spans="2:8" ht="14" customHeight="1" x14ac:dyDescent="0.3">
      <c r="B49" s="103" t="s">
        <v>69</v>
      </c>
      <c r="C49" s="63">
        <f>+'Q8'!D49/'Q1'!C49*100</f>
        <v>35.783365570599614</v>
      </c>
      <c r="D49" s="20">
        <f>+'Q8'!E49/'Q1'!D49*100</f>
        <v>12.056737588652481</v>
      </c>
      <c r="E49" s="20">
        <f>+'Q8'!F49/'Q1'!E49*100</f>
        <v>41.337386018237083</v>
      </c>
      <c r="F49" s="20">
        <f>+'Q8'!G49/'Q1'!F49*100</f>
        <v>66.666666666666657</v>
      </c>
      <c r="G49" s="20">
        <f>+'Q8'!H49/'Q1'!G49*100</f>
        <v>100</v>
      </c>
      <c r="H49" s="140" t="s">
        <v>100</v>
      </c>
    </row>
    <row r="50" spans="2:8" ht="14" customHeight="1" x14ac:dyDescent="0.3">
      <c r="B50" s="103" t="s">
        <v>64</v>
      </c>
      <c r="C50" s="63">
        <f>+'Q8'!D50/'Q1'!C50*100</f>
        <v>25.135058288313907</v>
      </c>
      <c r="D50" s="20">
        <f>+'Q8'!E50/'Q1'!D50*100</f>
        <v>14.209225700164746</v>
      </c>
      <c r="E50" s="20">
        <f>+'Q8'!F50/'Q1'!E50*100</f>
        <v>42.17289719626168</v>
      </c>
      <c r="F50" s="20">
        <f>+'Q8'!G50/'Q1'!F50*100</f>
        <v>74.178403755868544</v>
      </c>
      <c r="G50" s="20">
        <f>+'Q8'!H50/'Q1'!G50*100</f>
        <v>100</v>
      </c>
      <c r="H50" s="20">
        <f>+'Q8'!I50/'Q1'!H50*100</f>
        <v>100</v>
      </c>
    </row>
    <row r="51" spans="2:8" ht="14" customHeight="1" x14ac:dyDescent="0.3">
      <c r="B51" s="103" t="s">
        <v>65</v>
      </c>
      <c r="C51" s="63">
        <f>+'Q8'!D51/'Q1'!C51*100</f>
        <v>24.599905462894185</v>
      </c>
      <c r="D51" s="20">
        <f>+'Q8'!E51/'Q1'!D51*100</f>
        <v>12.775995470843554</v>
      </c>
      <c r="E51" s="20">
        <f>+'Q8'!F51/'Q1'!E51*100</f>
        <v>46.042003231017773</v>
      </c>
      <c r="F51" s="20">
        <f>+'Q8'!G51/'Q1'!F51*100</f>
        <v>75.597609561752989</v>
      </c>
      <c r="G51" s="20">
        <f>+'Q8'!H51/'Q1'!G51*100</f>
        <v>98.305084745762713</v>
      </c>
      <c r="H51" s="20">
        <f>+'Q8'!I51/'Q1'!H51*100</f>
        <v>88.679245283018872</v>
      </c>
    </row>
    <row r="52" spans="2:8" ht="14" customHeight="1" x14ac:dyDescent="0.3">
      <c r="B52" s="103" t="s">
        <v>66</v>
      </c>
      <c r="C52" s="63">
        <f>+'Q8'!D52/'Q1'!C52*100</f>
        <v>13.354447083663235</v>
      </c>
      <c r="D52" s="20">
        <f>+'Q8'!E52/'Q1'!D52*100</f>
        <v>9.5558958652373658</v>
      </c>
      <c r="E52" s="20">
        <f>+'Q8'!F52/'Q1'!E52*100</f>
        <v>31.175059952038371</v>
      </c>
      <c r="F52" s="20">
        <f>+'Q8'!G52/'Q1'!F52*100</f>
        <v>56.521739130434781</v>
      </c>
      <c r="G52" s="20">
        <f>+'Q8'!H52/'Q1'!G52*100</f>
        <v>75</v>
      </c>
      <c r="H52" s="20">
        <f>+'Q8'!I52/'Q1'!H52*100</f>
        <v>100</v>
      </c>
    </row>
    <row r="53" spans="2:8" ht="14" customHeight="1" x14ac:dyDescent="0.3">
      <c r="B53" s="103" t="s">
        <v>67</v>
      </c>
      <c r="C53" s="63">
        <f>+'Q8'!D53/'Q1'!C53*100</f>
        <v>15.638222849083217</v>
      </c>
      <c r="D53" s="20">
        <f>+'Q8'!E53/'Q1'!D53*100</f>
        <v>12.186765857478466</v>
      </c>
      <c r="E53" s="20">
        <f>+'Q8'!F53/'Q1'!E53*100</f>
        <v>41.770833333333336</v>
      </c>
      <c r="F53" s="20">
        <f>+'Q8'!G53/'Q1'!F53*100</f>
        <v>73.509933774834437</v>
      </c>
      <c r="G53" s="20">
        <f>+'Q8'!H53/'Q1'!G53*100</f>
        <v>100</v>
      </c>
      <c r="H53" s="20">
        <f>+'Q8'!I53/'Q1'!H53*100</f>
        <v>100</v>
      </c>
    </row>
    <row r="54" spans="2:8" ht="14" customHeight="1" x14ac:dyDescent="0.3">
      <c r="B54" s="105" t="s">
        <v>68</v>
      </c>
      <c r="C54" s="118">
        <f>+'Q8'!D54/'Q1'!C54*100</f>
        <v>26.666666666666668</v>
      </c>
      <c r="D54" s="149">
        <f>+'Q8'!E54/'Q1'!D54*100</f>
        <v>25</v>
      </c>
      <c r="E54" s="149">
        <f>+'Q8'!F54/'Q1'!E54*100</f>
        <v>33.333333333333329</v>
      </c>
      <c r="F54" s="142" t="s">
        <v>100</v>
      </c>
      <c r="G54" s="142" t="s">
        <v>100</v>
      </c>
      <c r="H54" s="142" t="s">
        <v>100</v>
      </c>
    </row>
    <row r="55" spans="2:8" ht="6" customHeight="1" x14ac:dyDescent="0.3"/>
    <row r="56" spans="2:8" x14ac:dyDescent="0.3">
      <c r="B56" s="187" t="s">
        <v>114</v>
      </c>
      <c r="C56" s="187"/>
      <c r="D56" s="187"/>
      <c r="E56" s="187"/>
      <c r="F56" s="187"/>
      <c r="G56" s="187"/>
      <c r="H56" s="187"/>
    </row>
    <row r="57" spans="2:8" ht="23" customHeight="1" x14ac:dyDescent="0.3">
      <c r="B57" s="187"/>
      <c r="C57" s="187"/>
      <c r="D57" s="187"/>
      <c r="E57" s="187"/>
      <c r="F57" s="187"/>
      <c r="G57" s="187"/>
      <c r="H57" s="187"/>
    </row>
    <row r="58" spans="2:8" x14ac:dyDescent="0.3">
      <c r="B58" s="109" t="s">
        <v>241</v>
      </c>
    </row>
  </sheetData>
  <mergeCells count="9">
    <mergeCell ref="B2:H2"/>
    <mergeCell ref="B3:H3"/>
    <mergeCell ref="B56:H57"/>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57"/>
  <sheetViews>
    <sheetView workbookViewId="0">
      <selection activeCell="B35" sqref="B35"/>
    </sheetView>
  </sheetViews>
  <sheetFormatPr defaultColWidth="9.1796875" defaultRowHeight="12.5" outlineLevelRow="1" x14ac:dyDescent="0.3"/>
  <cols>
    <col min="1" max="1" width="3.1796875" style="1" customWidth="1"/>
    <col min="2" max="2" width="59.90625" style="102" customWidth="1"/>
    <col min="3" max="7" width="9.1796875" style="3" customWidth="1"/>
    <col min="8" max="8" width="10.1796875" style="1" customWidth="1"/>
    <col min="9" max="231" width="9.1796875" style="1"/>
    <col min="232" max="232" width="51.1796875" style="1" customWidth="1"/>
    <col min="233" max="240" width="9.81640625" style="1" customWidth="1"/>
    <col min="241" max="487" width="9.1796875" style="1"/>
    <col min="488" max="488" width="51.1796875" style="1" customWidth="1"/>
    <col min="489" max="496" width="9.81640625" style="1" customWidth="1"/>
    <col min="497" max="743" width="9.1796875" style="1"/>
    <col min="744" max="744" width="51.1796875" style="1" customWidth="1"/>
    <col min="745" max="752" width="9.81640625" style="1" customWidth="1"/>
    <col min="753" max="999" width="9.1796875" style="1"/>
    <col min="1000" max="1000" width="51.1796875" style="1" customWidth="1"/>
    <col min="1001" max="1008" width="9.81640625" style="1" customWidth="1"/>
    <col min="1009" max="1255" width="9.1796875" style="1"/>
    <col min="1256" max="1256" width="51.1796875" style="1" customWidth="1"/>
    <col min="1257" max="1264" width="9.81640625" style="1" customWidth="1"/>
    <col min="1265" max="1511" width="9.1796875" style="1"/>
    <col min="1512" max="1512" width="51.1796875" style="1" customWidth="1"/>
    <col min="1513" max="1520" width="9.81640625" style="1" customWidth="1"/>
    <col min="1521" max="1767" width="9.1796875" style="1"/>
    <col min="1768" max="1768" width="51.1796875" style="1" customWidth="1"/>
    <col min="1769" max="1776" width="9.81640625" style="1" customWidth="1"/>
    <col min="1777" max="2023" width="9.1796875" style="1"/>
    <col min="2024" max="2024" width="51.1796875" style="1" customWidth="1"/>
    <col min="2025" max="2032" width="9.81640625" style="1" customWidth="1"/>
    <col min="2033" max="2279" width="9.1796875" style="1"/>
    <col min="2280" max="2280" width="51.1796875" style="1" customWidth="1"/>
    <col min="2281" max="2288" width="9.81640625" style="1" customWidth="1"/>
    <col min="2289" max="2535" width="9.1796875" style="1"/>
    <col min="2536" max="2536" width="51.1796875" style="1" customWidth="1"/>
    <col min="2537" max="2544" width="9.81640625" style="1" customWidth="1"/>
    <col min="2545" max="2791" width="9.1796875" style="1"/>
    <col min="2792" max="2792" width="51.1796875" style="1" customWidth="1"/>
    <col min="2793" max="2800" width="9.81640625" style="1" customWidth="1"/>
    <col min="2801" max="3047" width="9.1796875" style="1"/>
    <col min="3048" max="3048" width="51.1796875" style="1" customWidth="1"/>
    <col min="3049" max="3056" width="9.81640625" style="1" customWidth="1"/>
    <col min="3057" max="3303" width="9.1796875" style="1"/>
    <col min="3304" max="3304" width="51.1796875" style="1" customWidth="1"/>
    <col min="3305" max="3312" width="9.81640625" style="1" customWidth="1"/>
    <col min="3313" max="3559" width="9.1796875" style="1"/>
    <col min="3560" max="3560" width="51.1796875" style="1" customWidth="1"/>
    <col min="3561" max="3568" width="9.81640625" style="1" customWidth="1"/>
    <col min="3569" max="3815" width="9.1796875" style="1"/>
    <col min="3816" max="3816" width="51.1796875" style="1" customWidth="1"/>
    <col min="3817" max="3824" width="9.81640625" style="1" customWidth="1"/>
    <col min="3825" max="4071" width="9.1796875" style="1"/>
    <col min="4072" max="4072" width="51.1796875" style="1" customWidth="1"/>
    <col min="4073" max="4080" width="9.81640625" style="1" customWidth="1"/>
    <col min="4081" max="4327" width="9.1796875" style="1"/>
    <col min="4328" max="4328" width="51.1796875" style="1" customWidth="1"/>
    <col min="4329" max="4336" width="9.81640625" style="1" customWidth="1"/>
    <col min="4337" max="4583" width="9.1796875" style="1"/>
    <col min="4584" max="4584" width="51.1796875" style="1" customWidth="1"/>
    <col min="4585" max="4592" width="9.81640625" style="1" customWidth="1"/>
    <col min="4593" max="4839" width="9.1796875" style="1"/>
    <col min="4840" max="4840" width="51.1796875" style="1" customWidth="1"/>
    <col min="4841" max="4848" width="9.81640625" style="1" customWidth="1"/>
    <col min="4849" max="5095" width="9.1796875" style="1"/>
    <col min="5096" max="5096" width="51.1796875" style="1" customWidth="1"/>
    <col min="5097" max="5104" width="9.81640625" style="1" customWidth="1"/>
    <col min="5105" max="5351" width="9.1796875" style="1"/>
    <col min="5352" max="5352" width="51.1796875" style="1" customWidth="1"/>
    <col min="5353" max="5360" width="9.81640625" style="1" customWidth="1"/>
    <col min="5361" max="5607" width="9.1796875" style="1"/>
    <col min="5608" max="5608" width="51.1796875" style="1" customWidth="1"/>
    <col min="5609" max="5616" width="9.81640625" style="1" customWidth="1"/>
    <col min="5617" max="5863" width="9.1796875" style="1"/>
    <col min="5864" max="5864" width="51.1796875" style="1" customWidth="1"/>
    <col min="5865" max="5872" width="9.81640625" style="1" customWidth="1"/>
    <col min="5873" max="6119" width="9.1796875" style="1"/>
    <col min="6120" max="6120" width="51.1796875" style="1" customWidth="1"/>
    <col min="6121" max="6128" width="9.81640625" style="1" customWidth="1"/>
    <col min="6129" max="6375" width="9.1796875" style="1"/>
    <col min="6376" max="6376" width="51.1796875" style="1" customWidth="1"/>
    <col min="6377" max="6384" width="9.81640625" style="1" customWidth="1"/>
    <col min="6385" max="6631" width="9.1796875" style="1"/>
    <col min="6632" max="6632" width="51.1796875" style="1" customWidth="1"/>
    <col min="6633" max="6640" width="9.81640625" style="1" customWidth="1"/>
    <col min="6641" max="6887" width="9.1796875" style="1"/>
    <col min="6888" max="6888" width="51.1796875" style="1" customWidth="1"/>
    <col min="6889" max="6896" width="9.81640625" style="1" customWidth="1"/>
    <col min="6897" max="7143" width="9.1796875" style="1"/>
    <col min="7144" max="7144" width="51.1796875" style="1" customWidth="1"/>
    <col min="7145" max="7152" width="9.81640625" style="1" customWidth="1"/>
    <col min="7153" max="7399" width="9.1796875" style="1"/>
    <col min="7400" max="7400" width="51.1796875" style="1" customWidth="1"/>
    <col min="7401" max="7408" width="9.81640625" style="1" customWidth="1"/>
    <col min="7409" max="7655" width="9.1796875" style="1"/>
    <col min="7656" max="7656" width="51.1796875" style="1" customWidth="1"/>
    <col min="7657" max="7664" width="9.81640625" style="1" customWidth="1"/>
    <col min="7665" max="7911" width="9.1796875" style="1"/>
    <col min="7912" max="7912" width="51.1796875" style="1" customWidth="1"/>
    <col min="7913" max="7920" width="9.81640625" style="1" customWidth="1"/>
    <col min="7921" max="8167" width="9.1796875" style="1"/>
    <col min="8168" max="8168" width="51.1796875" style="1" customWidth="1"/>
    <col min="8169" max="8176" width="9.81640625" style="1" customWidth="1"/>
    <col min="8177" max="8423" width="9.1796875" style="1"/>
    <col min="8424" max="8424" width="51.1796875" style="1" customWidth="1"/>
    <col min="8425" max="8432" width="9.81640625" style="1" customWidth="1"/>
    <col min="8433" max="8679" width="9.1796875" style="1"/>
    <col min="8680" max="8680" width="51.1796875" style="1" customWidth="1"/>
    <col min="8681" max="8688" width="9.81640625" style="1" customWidth="1"/>
    <col min="8689" max="8935" width="9.1796875" style="1"/>
    <col min="8936" max="8936" width="51.1796875" style="1" customWidth="1"/>
    <col min="8937" max="8944" width="9.81640625" style="1" customWidth="1"/>
    <col min="8945" max="9191" width="9.1796875" style="1"/>
    <col min="9192" max="9192" width="51.1796875" style="1" customWidth="1"/>
    <col min="9193" max="9200" width="9.81640625" style="1" customWidth="1"/>
    <col min="9201" max="9447" width="9.1796875" style="1"/>
    <col min="9448" max="9448" width="51.1796875" style="1" customWidth="1"/>
    <col min="9449" max="9456" width="9.81640625" style="1" customWidth="1"/>
    <col min="9457" max="9703" width="9.1796875" style="1"/>
    <col min="9704" max="9704" width="51.1796875" style="1" customWidth="1"/>
    <col min="9705" max="9712" width="9.81640625" style="1" customWidth="1"/>
    <col min="9713" max="9959" width="9.1796875" style="1"/>
    <col min="9960" max="9960" width="51.1796875" style="1" customWidth="1"/>
    <col min="9961" max="9968" width="9.81640625" style="1" customWidth="1"/>
    <col min="9969" max="10215" width="9.1796875" style="1"/>
    <col min="10216" max="10216" width="51.1796875" style="1" customWidth="1"/>
    <col min="10217" max="10224" width="9.81640625" style="1" customWidth="1"/>
    <col min="10225" max="10471" width="9.1796875" style="1"/>
    <col min="10472" max="10472" width="51.1796875" style="1" customWidth="1"/>
    <col min="10473" max="10480" width="9.81640625" style="1" customWidth="1"/>
    <col min="10481" max="10727" width="9.1796875" style="1"/>
    <col min="10728" max="10728" width="51.1796875" style="1" customWidth="1"/>
    <col min="10729" max="10736" width="9.81640625" style="1" customWidth="1"/>
    <col min="10737" max="10983" width="9.1796875" style="1"/>
    <col min="10984" max="10984" width="51.1796875" style="1" customWidth="1"/>
    <col min="10985" max="10992" width="9.81640625" style="1" customWidth="1"/>
    <col min="10993" max="11239" width="9.1796875" style="1"/>
    <col min="11240" max="11240" width="51.1796875" style="1" customWidth="1"/>
    <col min="11241" max="11248" width="9.81640625" style="1" customWidth="1"/>
    <col min="11249" max="11495" width="9.1796875" style="1"/>
    <col min="11496" max="11496" width="51.1796875" style="1" customWidth="1"/>
    <col min="11497" max="11504" width="9.81640625" style="1" customWidth="1"/>
    <col min="11505" max="11751" width="9.1796875" style="1"/>
    <col min="11752" max="11752" width="51.1796875" style="1" customWidth="1"/>
    <col min="11753" max="11760" width="9.81640625" style="1" customWidth="1"/>
    <col min="11761" max="12007" width="9.1796875" style="1"/>
    <col min="12008" max="12008" width="51.1796875" style="1" customWidth="1"/>
    <col min="12009" max="12016" width="9.81640625" style="1" customWidth="1"/>
    <col min="12017" max="12263" width="9.1796875" style="1"/>
    <col min="12264" max="12264" width="51.1796875" style="1" customWidth="1"/>
    <col min="12265" max="12272" width="9.81640625" style="1" customWidth="1"/>
    <col min="12273" max="12519" width="9.1796875" style="1"/>
    <col min="12520" max="12520" width="51.1796875" style="1" customWidth="1"/>
    <col min="12521" max="12528" width="9.81640625" style="1" customWidth="1"/>
    <col min="12529" max="12775" width="9.1796875" style="1"/>
    <col min="12776" max="12776" width="51.1796875" style="1" customWidth="1"/>
    <col min="12777" max="12784" width="9.81640625" style="1" customWidth="1"/>
    <col min="12785" max="13031" width="9.1796875" style="1"/>
    <col min="13032" max="13032" width="51.1796875" style="1" customWidth="1"/>
    <col min="13033" max="13040" width="9.81640625" style="1" customWidth="1"/>
    <col min="13041" max="13287" width="9.1796875" style="1"/>
    <col min="13288" max="13288" width="51.1796875" style="1" customWidth="1"/>
    <col min="13289" max="13296" width="9.81640625" style="1" customWidth="1"/>
    <col min="13297" max="13543" width="9.1796875" style="1"/>
    <col min="13544" max="13544" width="51.1796875" style="1" customWidth="1"/>
    <col min="13545" max="13552" width="9.81640625" style="1" customWidth="1"/>
    <col min="13553" max="13799" width="9.1796875" style="1"/>
    <col min="13800" max="13800" width="51.1796875" style="1" customWidth="1"/>
    <col min="13801" max="13808" width="9.81640625" style="1" customWidth="1"/>
    <col min="13809" max="14055" width="9.1796875" style="1"/>
    <col min="14056" max="14056" width="51.1796875" style="1" customWidth="1"/>
    <col min="14057" max="14064" width="9.81640625" style="1" customWidth="1"/>
    <col min="14065" max="14311" width="9.1796875" style="1"/>
    <col min="14312" max="14312" width="51.1796875" style="1" customWidth="1"/>
    <col min="14313" max="14320" width="9.81640625" style="1" customWidth="1"/>
    <col min="14321" max="14567" width="9.1796875" style="1"/>
    <col min="14568" max="14568" width="51.1796875" style="1" customWidth="1"/>
    <col min="14569" max="14576" width="9.81640625" style="1" customWidth="1"/>
    <col min="14577" max="14823" width="9.1796875" style="1"/>
    <col min="14824" max="14824" width="51.1796875" style="1" customWidth="1"/>
    <col min="14825" max="14832" width="9.81640625" style="1" customWidth="1"/>
    <col min="14833" max="15079" width="9.1796875" style="1"/>
    <col min="15080" max="15080" width="51.1796875" style="1" customWidth="1"/>
    <col min="15081" max="15088" width="9.81640625" style="1" customWidth="1"/>
    <col min="15089" max="15335" width="9.1796875" style="1"/>
    <col min="15336" max="15336" width="51.1796875" style="1" customWidth="1"/>
    <col min="15337" max="15344" width="9.81640625" style="1" customWidth="1"/>
    <col min="15345" max="15591" width="9.1796875" style="1"/>
    <col min="15592" max="15592" width="51.1796875" style="1" customWidth="1"/>
    <col min="15593" max="15600" width="9.81640625" style="1" customWidth="1"/>
    <col min="15601" max="15847" width="9.1796875" style="1"/>
    <col min="15848" max="15848" width="51.1796875" style="1" customWidth="1"/>
    <col min="15849" max="15856" width="9.81640625" style="1" customWidth="1"/>
    <col min="15857" max="16384" width="9.1796875" style="1"/>
  </cols>
  <sheetData>
    <row r="1" spans="2:9" ht="14" x14ac:dyDescent="0.3">
      <c r="H1" s="36" t="s">
        <v>166</v>
      </c>
    </row>
    <row r="2" spans="2:9" ht="24.5" customHeight="1" x14ac:dyDescent="0.3">
      <c r="B2" s="178" t="s">
        <v>165</v>
      </c>
      <c r="C2" s="178"/>
      <c r="D2" s="178"/>
      <c r="E2" s="178"/>
      <c r="F2" s="178"/>
      <c r="G2" s="178"/>
      <c r="H2" s="178"/>
    </row>
    <row r="3" spans="2:9" x14ac:dyDescent="0.3">
      <c r="B3" s="179">
        <v>2022</v>
      </c>
      <c r="C3" s="179"/>
      <c r="D3" s="179"/>
      <c r="E3" s="179"/>
      <c r="F3" s="179"/>
      <c r="G3" s="179"/>
      <c r="H3" s="179"/>
    </row>
    <row r="4" spans="2:9" x14ac:dyDescent="0.3">
      <c r="B4" s="103" t="s">
        <v>115</v>
      </c>
      <c r="C4" s="11"/>
      <c r="D4" s="11"/>
      <c r="E4" s="11"/>
      <c r="F4" s="11"/>
      <c r="G4" s="11"/>
      <c r="H4" s="10"/>
    </row>
    <row r="5" spans="2:9" x14ac:dyDescent="0.3">
      <c r="B5" s="37" t="s">
        <v>76</v>
      </c>
      <c r="C5" s="181" t="s">
        <v>0</v>
      </c>
      <c r="D5" s="180" t="s">
        <v>54</v>
      </c>
      <c r="E5" s="180" t="s">
        <v>44</v>
      </c>
      <c r="F5" s="180" t="s">
        <v>45</v>
      </c>
      <c r="G5" s="180" t="s">
        <v>55</v>
      </c>
      <c r="H5" s="180" t="s">
        <v>56</v>
      </c>
    </row>
    <row r="6" spans="2:9" x14ac:dyDescent="0.3">
      <c r="B6" s="104" t="s">
        <v>46</v>
      </c>
      <c r="C6" s="181"/>
      <c r="D6" s="180"/>
      <c r="E6" s="180"/>
      <c r="F6" s="180"/>
      <c r="G6" s="180"/>
      <c r="H6" s="180"/>
    </row>
    <row r="7" spans="2:9" ht="14" customHeight="1" x14ac:dyDescent="0.3">
      <c r="B7" s="106" t="s">
        <v>0</v>
      </c>
      <c r="C7" s="55">
        <v>1199409</v>
      </c>
      <c r="D7" s="55">
        <v>77594</v>
      </c>
      <c r="E7" s="55">
        <v>212986</v>
      </c>
      <c r="F7" s="55">
        <v>331797</v>
      </c>
      <c r="G7" s="55">
        <v>120695</v>
      </c>
      <c r="H7" s="55">
        <v>456337</v>
      </c>
    </row>
    <row r="8" spans="2:9" ht="14" customHeight="1" x14ac:dyDescent="0.3">
      <c r="B8" s="103" t="s">
        <v>53</v>
      </c>
      <c r="C8" s="58">
        <v>14990</v>
      </c>
      <c r="D8" s="14">
        <v>2666</v>
      </c>
      <c r="E8" s="14">
        <v>4782</v>
      </c>
      <c r="F8" s="14">
        <v>4497</v>
      </c>
      <c r="G8" s="14">
        <v>942</v>
      </c>
      <c r="H8" s="14">
        <v>2103</v>
      </c>
    </row>
    <row r="9" spans="2:9" ht="14" customHeight="1" x14ac:dyDescent="0.3">
      <c r="B9" s="103" t="s">
        <v>47</v>
      </c>
      <c r="C9" s="58">
        <v>4530</v>
      </c>
      <c r="D9" s="14">
        <v>307</v>
      </c>
      <c r="E9" s="14">
        <v>1196</v>
      </c>
      <c r="F9" s="14">
        <v>1397</v>
      </c>
      <c r="G9" s="14">
        <v>359</v>
      </c>
      <c r="H9" s="14">
        <v>1271</v>
      </c>
    </row>
    <row r="10" spans="2:9" ht="14" customHeight="1" x14ac:dyDescent="0.3">
      <c r="B10" s="103" t="s">
        <v>48</v>
      </c>
      <c r="C10" s="58">
        <f>+SUM(C11:C34)</f>
        <v>282302</v>
      </c>
      <c r="D10" s="14">
        <f t="shared" ref="D10:H10" si="0">+SUM(D11:D34)</f>
        <v>7806</v>
      </c>
      <c r="E10" s="14">
        <f t="shared" si="0"/>
        <v>48386</v>
      </c>
      <c r="F10" s="14">
        <f t="shared" si="0"/>
        <v>109771</v>
      </c>
      <c r="G10" s="14">
        <f t="shared" si="0"/>
        <v>44155</v>
      </c>
      <c r="H10" s="14">
        <f t="shared" si="0"/>
        <v>72184</v>
      </c>
    </row>
    <row r="11" spans="2:9" s="99" customFormat="1" ht="14" hidden="1" customHeight="1" outlineLevel="1" x14ac:dyDescent="0.35">
      <c r="B11" s="100" t="s">
        <v>291</v>
      </c>
      <c r="C11" s="110">
        <v>35601</v>
      </c>
      <c r="D11" s="111">
        <v>1209</v>
      </c>
      <c r="E11" s="111">
        <v>5971</v>
      </c>
      <c r="F11" s="111">
        <v>15464</v>
      </c>
      <c r="G11" s="111">
        <v>6757</v>
      </c>
      <c r="H11" s="111">
        <v>6200</v>
      </c>
      <c r="I11" s="14"/>
    </row>
    <row r="12" spans="2:9" s="99" customFormat="1" ht="14" hidden="1" customHeight="1" outlineLevel="1" x14ac:dyDescent="0.35">
      <c r="B12" s="100" t="s">
        <v>292</v>
      </c>
      <c r="C12" s="110">
        <v>6420</v>
      </c>
      <c r="D12" s="111">
        <v>138</v>
      </c>
      <c r="E12" s="111">
        <v>1345</v>
      </c>
      <c r="F12" s="111">
        <v>1865</v>
      </c>
      <c r="G12" s="111">
        <v>689</v>
      </c>
      <c r="H12" s="111">
        <v>2383</v>
      </c>
      <c r="I12" s="14"/>
    </row>
    <row r="13" spans="2:9" s="99" customFormat="1" ht="14" hidden="1" customHeight="1" outlineLevel="1" x14ac:dyDescent="0.35">
      <c r="B13" s="100" t="s">
        <v>293</v>
      </c>
      <c r="C13" s="110">
        <v>334</v>
      </c>
      <c r="D13" s="160" t="s">
        <v>100</v>
      </c>
      <c r="E13" s="160" t="s">
        <v>100</v>
      </c>
      <c r="F13" s="160" t="s">
        <v>100</v>
      </c>
      <c r="G13" s="111">
        <v>334</v>
      </c>
      <c r="H13" s="160" t="s">
        <v>100</v>
      </c>
      <c r="I13" s="14"/>
    </row>
    <row r="14" spans="2:9" s="99" customFormat="1" ht="14" hidden="1" customHeight="1" outlineLevel="1" x14ac:dyDescent="0.35">
      <c r="B14" s="100" t="s">
        <v>294</v>
      </c>
      <c r="C14" s="110">
        <v>16503</v>
      </c>
      <c r="D14" s="111">
        <v>247</v>
      </c>
      <c r="E14" s="111">
        <v>2176</v>
      </c>
      <c r="F14" s="111">
        <v>8035</v>
      </c>
      <c r="G14" s="111">
        <v>2932</v>
      </c>
      <c r="H14" s="111">
        <v>3113</v>
      </c>
      <c r="I14" s="14"/>
    </row>
    <row r="15" spans="2:9" s="99" customFormat="1" ht="14" hidden="1" customHeight="1" outlineLevel="1" x14ac:dyDescent="0.35">
      <c r="B15" s="100" t="s">
        <v>295</v>
      </c>
      <c r="C15" s="110">
        <v>17493</v>
      </c>
      <c r="D15" s="111">
        <v>451</v>
      </c>
      <c r="E15" s="111">
        <v>3813</v>
      </c>
      <c r="F15" s="111">
        <v>10997</v>
      </c>
      <c r="G15" s="111">
        <v>1128</v>
      </c>
      <c r="H15" s="111">
        <v>1104</v>
      </c>
      <c r="I15" s="14"/>
    </row>
    <row r="16" spans="2:9" s="99" customFormat="1" ht="14" hidden="1" customHeight="1" outlineLevel="1" x14ac:dyDescent="0.35">
      <c r="B16" s="100" t="s">
        <v>296</v>
      </c>
      <c r="C16" s="110">
        <v>10619</v>
      </c>
      <c r="D16" s="111">
        <v>146</v>
      </c>
      <c r="E16" s="111">
        <v>1557</v>
      </c>
      <c r="F16" s="111">
        <v>5121</v>
      </c>
      <c r="G16" s="111">
        <v>1049</v>
      </c>
      <c r="H16" s="111">
        <v>2746</v>
      </c>
      <c r="I16" s="14"/>
    </row>
    <row r="17" spans="2:9" s="99" customFormat="1" ht="14" hidden="1" customHeight="1" outlineLevel="1" x14ac:dyDescent="0.35">
      <c r="B17" s="100" t="s">
        <v>297</v>
      </c>
      <c r="C17" s="110">
        <v>10677</v>
      </c>
      <c r="D17" s="111">
        <v>662</v>
      </c>
      <c r="E17" s="111">
        <v>2597</v>
      </c>
      <c r="F17" s="111">
        <v>4095</v>
      </c>
      <c r="G17" s="111">
        <v>1557</v>
      </c>
      <c r="H17" s="111">
        <v>1766</v>
      </c>
      <c r="I17" s="14"/>
    </row>
    <row r="18" spans="2:9" s="99" customFormat="1" ht="14" hidden="1" customHeight="1" outlineLevel="1" x14ac:dyDescent="0.35">
      <c r="B18" s="100" t="s">
        <v>298</v>
      </c>
      <c r="C18" s="110">
        <v>6930</v>
      </c>
      <c r="D18" s="111">
        <v>66</v>
      </c>
      <c r="E18" s="111">
        <v>1012</v>
      </c>
      <c r="F18" s="111">
        <v>3297</v>
      </c>
      <c r="G18" s="111">
        <v>1641</v>
      </c>
      <c r="H18" s="111">
        <v>914</v>
      </c>
      <c r="I18" s="14"/>
    </row>
    <row r="19" spans="2:9" s="99" customFormat="1" ht="14" hidden="1" customHeight="1" outlineLevel="1" x14ac:dyDescent="0.35">
      <c r="B19" s="100" t="s">
        <v>299</v>
      </c>
      <c r="C19" s="110">
        <v>3732</v>
      </c>
      <c r="D19" s="111">
        <v>241</v>
      </c>
      <c r="E19" s="111">
        <v>1435</v>
      </c>
      <c r="F19" s="111">
        <v>1278</v>
      </c>
      <c r="G19" s="111">
        <v>152</v>
      </c>
      <c r="H19" s="111">
        <v>626</v>
      </c>
      <c r="I19" s="14"/>
    </row>
    <row r="20" spans="2:9" s="99" customFormat="1" ht="14" hidden="1" customHeight="1" outlineLevel="1" x14ac:dyDescent="0.35">
      <c r="B20" s="100" t="s">
        <v>300</v>
      </c>
      <c r="C20" s="110">
        <v>1039</v>
      </c>
      <c r="D20" s="111">
        <v>9</v>
      </c>
      <c r="E20" s="111">
        <v>48</v>
      </c>
      <c r="F20" s="111">
        <v>100</v>
      </c>
      <c r="G20" s="160" t="s">
        <v>100</v>
      </c>
      <c r="H20" s="111">
        <v>882</v>
      </c>
      <c r="I20" s="14"/>
    </row>
    <row r="21" spans="2:9" s="99" customFormat="1" ht="14" hidden="1" customHeight="1" outlineLevel="1" x14ac:dyDescent="0.35">
      <c r="B21" s="100" t="s">
        <v>301</v>
      </c>
      <c r="C21" s="110">
        <v>8527</v>
      </c>
      <c r="D21" s="111">
        <v>177</v>
      </c>
      <c r="E21" s="111">
        <v>1796</v>
      </c>
      <c r="F21" s="111">
        <v>3921</v>
      </c>
      <c r="G21" s="111">
        <v>1281</v>
      </c>
      <c r="H21" s="111">
        <v>1352</v>
      </c>
      <c r="I21" s="14"/>
    </row>
    <row r="22" spans="2:9" s="99" customFormat="1" ht="14" hidden="1" customHeight="1" outlineLevel="1" x14ac:dyDescent="0.35">
      <c r="B22" s="100" t="s">
        <v>302</v>
      </c>
      <c r="C22" s="110">
        <v>7788</v>
      </c>
      <c r="D22" s="111">
        <v>46</v>
      </c>
      <c r="E22" s="111">
        <v>448</v>
      </c>
      <c r="F22" s="111">
        <v>2228</v>
      </c>
      <c r="G22" s="111">
        <v>1995</v>
      </c>
      <c r="H22" s="111">
        <v>3071</v>
      </c>
      <c r="I22" s="14"/>
    </row>
    <row r="23" spans="2:9" s="99" customFormat="1" ht="14" hidden="1" customHeight="1" outlineLevel="1" x14ac:dyDescent="0.35">
      <c r="B23" s="100" t="s">
        <v>303</v>
      </c>
      <c r="C23" s="110">
        <v>17401</v>
      </c>
      <c r="D23" s="111">
        <v>251</v>
      </c>
      <c r="E23" s="111">
        <v>2479</v>
      </c>
      <c r="F23" s="111">
        <v>7913</v>
      </c>
      <c r="G23" s="111">
        <v>3872</v>
      </c>
      <c r="H23" s="111">
        <v>2886</v>
      </c>
      <c r="I23" s="14"/>
    </row>
    <row r="24" spans="2:9" s="99" customFormat="1" ht="14" hidden="1" customHeight="1" outlineLevel="1" x14ac:dyDescent="0.35">
      <c r="B24" s="100" t="s">
        <v>304</v>
      </c>
      <c r="C24" s="110">
        <v>16135</v>
      </c>
      <c r="D24" s="111">
        <v>519</v>
      </c>
      <c r="E24" s="111">
        <v>3724</v>
      </c>
      <c r="F24" s="111">
        <v>5921</v>
      </c>
      <c r="G24" s="111">
        <v>3563</v>
      </c>
      <c r="H24" s="111">
        <v>2408</v>
      </c>
      <c r="I24" s="14"/>
    </row>
    <row r="25" spans="2:9" s="99" customFormat="1" ht="14" hidden="1" customHeight="1" outlineLevel="1" x14ac:dyDescent="0.35">
      <c r="B25" s="100" t="s">
        <v>305</v>
      </c>
      <c r="C25" s="110">
        <v>5829</v>
      </c>
      <c r="D25" s="111">
        <v>42</v>
      </c>
      <c r="E25" s="111">
        <v>542</v>
      </c>
      <c r="F25" s="111">
        <v>2566</v>
      </c>
      <c r="G25" s="111">
        <v>2318</v>
      </c>
      <c r="H25" s="111">
        <v>361</v>
      </c>
      <c r="I25" s="14"/>
    </row>
    <row r="26" spans="2:9" s="99" customFormat="1" ht="14" hidden="1" customHeight="1" outlineLevel="1" x14ac:dyDescent="0.35">
      <c r="B26" s="100" t="s">
        <v>306</v>
      </c>
      <c r="C26" s="110">
        <v>30760</v>
      </c>
      <c r="D26" s="111">
        <v>1847</v>
      </c>
      <c r="E26" s="111">
        <v>9757</v>
      </c>
      <c r="F26" s="111">
        <v>14148</v>
      </c>
      <c r="G26" s="111">
        <v>3134</v>
      </c>
      <c r="H26" s="111">
        <v>1874</v>
      </c>
      <c r="I26" s="14"/>
    </row>
    <row r="27" spans="2:9" s="99" customFormat="1" ht="14" hidden="1" customHeight="1" outlineLevel="1" x14ac:dyDescent="0.35">
      <c r="B27" s="100" t="s">
        <v>307</v>
      </c>
      <c r="C27" s="110">
        <v>8107</v>
      </c>
      <c r="D27" s="111">
        <v>50</v>
      </c>
      <c r="E27" s="111">
        <v>526</v>
      </c>
      <c r="F27" s="111">
        <v>1491</v>
      </c>
      <c r="G27" s="111">
        <v>289</v>
      </c>
      <c r="H27" s="111">
        <v>5751</v>
      </c>
      <c r="I27" s="14"/>
    </row>
    <row r="28" spans="2:9" s="99" customFormat="1" ht="14" hidden="1" customHeight="1" outlineLevel="1" x14ac:dyDescent="0.35">
      <c r="B28" s="100" t="s">
        <v>308</v>
      </c>
      <c r="C28" s="110">
        <v>14028</v>
      </c>
      <c r="D28" s="111">
        <v>122</v>
      </c>
      <c r="E28" s="111">
        <v>1009</v>
      </c>
      <c r="F28" s="111">
        <v>1848</v>
      </c>
      <c r="G28" s="111">
        <v>2133</v>
      </c>
      <c r="H28" s="111">
        <v>8916</v>
      </c>
      <c r="I28" s="14"/>
    </row>
    <row r="29" spans="2:9" s="99" customFormat="1" ht="14" hidden="1" customHeight="1" outlineLevel="1" x14ac:dyDescent="0.35">
      <c r="B29" s="100" t="s">
        <v>309</v>
      </c>
      <c r="C29" s="110">
        <v>11103</v>
      </c>
      <c r="D29" s="111">
        <v>276</v>
      </c>
      <c r="E29" s="111">
        <v>2236</v>
      </c>
      <c r="F29" s="111">
        <v>5349</v>
      </c>
      <c r="G29" s="111">
        <v>639</v>
      </c>
      <c r="H29" s="111">
        <v>2603</v>
      </c>
      <c r="I29" s="14"/>
    </row>
    <row r="30" spans="2:9" s="99" customFormat="1" ht="14" hidden="1" customHeight="1" outlineLevel="1" x14ac:dyDescent="0.35">
      <c r="B30" s="100" t="s">
        <v>310</v>
      </c>
      <c r="C30" s="110">
        <v>25246</v>
      </c>
      <c r="D30" s="111">
        <v>92</v>
      </c>
      <c r="E30" s="111">
        <v>789</v>
      </c>
      <c r="F30" s="111">
        <v>4877</v>
      </c>
      <c r="G30" s="111">
        <v>4279</v>
      </c>
      <c r="H30" s="111">
        <v>15209</v>
      </c>
      <c r="I30" s="14"/>
    </row>
    <row r="31" spans="2:9" s="99" customFormat="1" ht="14" hidden="1" customHeight="1" outlineLevel="1" x14ac:dyDescent="0.35">
      <c r="B31" s="100" t="s">
        <v>311</v>
      </c>
      <c r="C31" s="110">
        <v>4322</v>
      </c>
      <c r="D31" s="111">
        <v>35</v>
      </c>
      <c r="E31" s="111">
        <v>327</v>
      </c>
      <c r="F31" s="111">
        <v>1638</v>
      </c>
      <c r="G31" s="111">
        <v>1158</v>
      </c>
      <c r="H31" s="111">
        <v>1164</v>
      </c>
      <c r="I31" s="14"/>
    </row>
    <row r="32" spans="2:9" s="99" customFormat="1" ht="14" hidden="1" customHeight="1" outlineLevel="1" x14ac:dyDescent="0.35">
      <c r="B32" s="100" t="s">
        <v>312</v>
      </c>
      <c r="C32" s="110">
        <v>9322</v>
      </c>
      <c r="D32" s="111">
        <v>387</v>
      </c>
      <c r="E32" s="111">
        <v>1945</v>
      </c>
      <c r="F32" s="111">
        <v>3058</v>
      </c>
      <c r="G32" s="111">
        <v>1045</v>
      </c>
      <c r="H32" s="111">
        <v>2887</v>
      </c>
      <c r="I32" s="14"/>
    </row>
    <row r="33" spans="2:9" s="99" customFormat="1" ht="14" hidden="1" customHeight="1" outlineLevel="1" x14ac:dyDescent="0.35">
      <c r="B33" s="100" t="s">
        <v>313</v>
      </c>
      <c r="C33" s="110">
        <v>5475</v>
      </c>
      <c r="D33" s="111">
        <v>249</v>
      </c>
      <c r="E33" s="111">
        <v>994</v>
      </c>
      <c r="F33" s="111">
        <v>1622</v>
      </c>
      <c r="G33" s="111">
        <v>1224</v>
      </c>
      <c r="H33" s="111">
        <v>1386</v>
      </c>
      <c r="I33" s="14"/>
    </row>
    <row r="34" spans="2:9" s="99" customFormat="1" ht="14" hidden="1" customHeight="1" outlineLevel="1" x14ac:dyDescent="0.35">
      <c r="B34" s="100" t="s">
        <v>314</v>
      </c>
      <c r="C34" s="110">
        <v>8911</v>
      </c>
      <c r="D34" s="111">
        <v>544</v>
      </c>
      <c r="E34" s="111">
        <v>1860</v>
      </c>
      <c r="F34" s="111">
        <v>2939</v>
      </c>
      <c r="G34" s="111">
        <v>986</v>
      </c>
      <c r="H34" s="111">
        <v>2582</v>
      </c>
      <c r="I34" s="14"/>
    </row>
    <row r="35" spans="2:9" ht="14" customHeight="1" collapsed="1" x14ac:dyDescent="0.3">
      <c r="B35" s="101" t="s">
        <v>57</v>
      </c>
      <c r="C35" s="61">
        <v>5561</v>
      </c>
      <c r="D35" s="79">
        <v>145</v>
      </c>
      <c r="E35" s="79">
        <v>438</v>
      </c>
      <c r="F35" s="79">
        <v>1049</v>
      </c>
      <c r="G35" s="163" t="s">
        <v>100</v>
      </c>
      <c r="H35" s="79">
        <v>3929</v>
      </c>
    </row>
    <row r="36" spans="2:9" ht="14" customHeight="1" x14ac:dyDescent="0.3">
      <c r="B36" s="101" t="s">
        <v>58</v>
      </c>
      <c r="C36" s="61">
        <v>17875</v>
      </c>
      <c r="D36" s="79">
        <v>277</v>
      </c>
      <c r="E36" s="79">
        <v>1836</v>
      </c>
      <c r="F36" s="79">
        <v>6653</v>
      </c>
      <c r="G36" s="79">
        <v>4297</v>
      </c>
      <c r="H36" s="79">
        <v>4812</v>
      </c>
    </row>
    <row r="37" spans="2:9" ht="14" customHeight="1" x14ac:dyDescent="0.3">
      <c r="B37" s="103" t="s">
        <v>49</v>
      </c>
      <c r="C37" s="61">
        <v>66702</v>
      </c>
      <c r="D37" s="79">
        <v>8652</v>
      </c>
      <c r="E37" s="79">
        <v>21594</v>
      </c>
      <c r="F37" s="79">
        <v>22487</v>
      </c>
      <c r="G37" s="79">
        <v>6682</v>
      </c>
      <c r="H37" s="79">
        <v>7287</v>
      </c>
    </row>
    <row r="38" spans="2:9" ht="14" customHeight="1" x14ac:dyDescent="0.3">
      <c r="B38" s="101" t="s">
        <v>50</v>
      </c>
      <c r="C38" s="60">
        <f>+C39+C40+C41</f>
        <v>242225</v>
      </c>
      <c r="D38" s="78">
        <f>+D39+D40+D41</f>
        <v>20745</v>
      </c>
      <c r="E38" s="78">
        <f t="shared" ref="E38:H38" si="1">+E39+E40+E41</f>
        <v>44147</v>
      </c>
      <c r="F38" s="78">
        <f t="shared" si="1"/>
        <v>43815</v>
      </c>
      <c r="G38" s="78">
        <f t="shared" si="1"/>
        <v>10593</v>
      </c>
      <c r="H38" s="78">
        <f t="shared" si="1"/>
        <v>122925</v>
      </c>
    </row>
    <row r="39" spans="2:9" ht="14" hidden="1" customHeight="1" outlineLevel="1" x14ac:dyDescent="0.3">
      <c r="B39" s="100" t="s">
        <v>315</v>
      </c>
      <c r="C39" s="112">
        <v>18939</v>
      </c>
      <c r="D39" s="111">
        <v>3485</v>
      </c>
      <c r="E39" s="111">
        <v>5381</v>
      </c>
      <c r="F39" s="111">
        <v>6682</v>
      </c>
      <c r="G39" s="111">
        <v>1673</v>
      </c>
      <c r="H39" s="111">
        <v>1718</v>
      </c>
    </row>
    <row r="40" spans="2:9" ht="14" hidden="1" customHeight="1" outlineLevel="1" x14ac:dyDescent="0.3">
      <c r="B40" s="100" t="s">
        <v>316</v>
      </c>
      <c r="C40" s="112">
        <v>62435</v>
      </c>
      <c r="D40" s="111">
        <v>6187</v>
      </c>
      <c r="E40" s="111">
        <v>20816</v>
      </c>
      <c r="F40" s="111">
        <v>21548</v>
      </c>
      <c r="G40" s="111">
        <v>4261</v>
      </c>
      <c r="H40" s="111">
        <v>9623</v>
      </c>
    </row>
    <row r="41" spans="2:9" ht="14" hidden="1" customHeight="1" outlineLevel="1" x14ac:dyDescent="0.3">
      <c r="B41" s="100" t="s">
        <v>317</v>
      </c>
      <c r="C41" s="112">
        <v>160851</v>
      </c>
      <c r="D41" s="111">
        <v>11073</v>
      </c>
      <c r="E41" s="111">
        <v>17950</v>
      </c>
      <c r="F41" s="111">
        <v>15585</v>
      </c>
      <c r="G41" s="111">
        <v>4659</v>
      </c>
      <c r="H41" s="111">
        <v>111584</v>
      </c>
    </row>
    <row r="42" spans="2:9" ht="14" customHeight="1" collapsed="1" x14ac:dyDescent="0.3">
      <c r="B42" s="103" t="s">
        <v>51</v>
      </c>
      <c r="C42" s="58">
        <v>70623</v>
      </c>
      <c r="D42" s="14">
        <v>2442</v>
      </c>
      <c r="E42" s="14">
        <v>8929</v>
      </c>
      <c r="F42" s="14">
        <v>14793</v>
      </c>
      <c r="G42" s="14">
        <v>5570</v>
      </c>
      <c r="H42" s="14">
        <v>38889</v>
      </c>
    </row>
    <row r="43" spans="2:9" ht="14" customHeight="1" x14ac:dyDescent="0.3">
      <c r="B43" s="103" t="s">
        <v>52</v>
      </c>
      <c r="C43" s="58">
        <v>62712</v>
      </c>
      <c r="D43" s="14">
        <v>6463</v>
      </c>
      <c r="E43" s="14">
        <v>15008</v>
      </c>
      <c r="F43" s="14">
        <v>19041</v>
      </c>
      <c r="G43" s="14">
        <v>4129</v>
      </c>
      <c r="H43" s="14">
        <v>18071</v>
      </c>
    </row>
    <row r="44" spans="2:9" ht="14" customHeight="1" x14ac:dyDescent="0.3">
      <c r="B44" s="103" t="s">
        <v>61</v>
      </c>
      <c r="C44" s="58">
        <v>60146</v>
      </c>
      <c r="D44" s="14">
        <v>1786</v>
      </c>
      <c r="E44" s="14">
        <v>6238</v>
      </c>
      <c r="F44" s="14">
        <v>15527</v>
      </c>
      <c r="G44" s="14">
        <v>7828</v>
      </c>
      <c r="H44" s="14">
        <v>28767</v>
      </c>
    </row>
    <row r="45" spans="2:9" ht="14" customHeight="1" x14ac:dyDescent="0.3">
      <c r="B45" s="103" t="s">
        <v>60</v>
      </c>
      <c r="C45" s="58">
        <v>56191</v>
      </c>
      <c r="D45" s="14">
        <v>1715</v>
      </c>
      <c r="E45" s="14">
        <v>3718</v>
      </c>
      <c r="F45" s="14">
        <v>9159</v>
      </c>
      <c r="G45" s="14">
        <v>4813</v>
      </c>
      <c r="H45" s="14">
        <v>36786</v>
      </c>
    </row>
    <row r="46" spans="2:9" ht="14" customHeight="1" x14ac:dyDescent="0.3">
      <c r="B46" s="103" t="s">
        <v>59</v>
      </c>
      <c r="C46" s="58">
        <v>5796</v>
      </c>
      <c r="D46" s="14">
        <v>2042</v>
      </c>
      <c r="E46" s="14">
        <v>1734</v>
      </c>
      <c r="F46" s="14">
        <v>1450</v>
      </c>
      <c r="G46" s="14">
        <v>570</v>
      </c>
      <c r="H46" s="56" t="s">
        <v>100</v>
      </c>
    </row>
    <row r="47" spans="2:9" ht="14" customHeight="1" x14ac:dyDescent="0.3">
      <c r="B47" s="103" t="s">
        <v>62</v>
      </c>
      <c r="C47" s="58">
        <v>63923</v>
      </c>
      <c r="D47" s="14">
        <v>11270</v>
      </c>
      <c r="E47" s="14">
        <v>14192</v>
      </c>
      <c r="F47" s="14">
        <v>16491</v>
      </c>
      <c r="G47" s="14">
        <v>7509</v>
      </c>
      <c r="H47" s="14">
        <v>14461</v>
      </c>
    </row>
    <row r="48" spans="2:9" ht="14" customHeight="1" x14ac:dyDescent="0.3">
      <c r="B48" s="103" t="s">
        <v>63</v>
      </c>
      <c r="C48" s="58">
        <v>86483</v>
      </c>
      <c r="D48" s="14">
        <v>2030</v>
      </c>
      <c r="E48" s="14">
        <v>6084</v>
      </c>
      <c r="F48" s="14">
        <v>12775</v>
      </c>
      <c r="G48" s="14">
        <v>7942</v>
      </c>
      <c r="H48" s="14">
        <v>57652</v>
      </c>
    </row>
    <row r="49" spans="2:8" ht="14" customHeight="1" x14ac:dyDescent="0.3">
      <c r="B49" s="103" t="s">
        <v>69</v>
      </c>
      <c r="C49" s="58">
        <v>4155</v>
      </c>
      <c r="D49" s="14">
        <v>36</v>
      </c>
      <c r="E49" s="14">
        <v>2140</v>
      </c>
      <c r="F49" s="14">
        <v>1484</v>
      </c>
      <c r="G49" s="14">
        <v>495</v>
      </c>
      <c r="H49" s="56" t="s">
        <v>100</v>
      </c>
    </row>
    <row r="50" spans="2:8" ht="14" customHeight="1" x14ac:dyDescent="0.3">
      <c r="B50" s="103" t="s">
        <v>64</v>
      </c>
      <c r="C50" s="58">
        <v>18674</v>
      </c>
      <c r="D50" s="14">
        <v>1109</v>
      </c>
      <c r="E50" s="14">
        <v>5207</v>
      </c>
      <c r="F50" s="14">
        <v>7155</v>
      </c>
      <c r="G50" s="14">
        <v>1831</v>
      </c>
      <c r="H50" s="14">
        <v>3372</v>
      </c>
    </row>
    <row r="51" spans="2:8" ht="14" customHeight="1" x14ac:dyDescent="0.3">
      <c r="B51" s="103" t="s">
        <v>65</v>
      </c>
      <c r="C51" s="58">
        <v>111235</v>
      </c>
      <c r="D51" s="14">
        <v>4112</v>
      </c>
      <c r="E51" s="14">
        <v>21287</v>
      </c>
      <c r="F51" s="14">
        <v>35733</v>
      </c>
      <c r="G51" s="14">
        <v>9512</v>
      </c>
      <c r="H51" s="14">
        <v>40591</v>
      </c>
    </row>
    <row r="52" spans="2:8" ht="14" customHeight="1" x14ac:dyDescent="0.3">
      <c r="B52" s="103" t="s">
        <v>66</v>
      </c>
      <c r="C52" s="58">
        <v>7264</v>
      </c>
      <c r="D52" s="14">
        <v>792</v>
      </c>
      <c r="E52" s="14">
        <v>1301</v>
      </c>
      <c r="F52" s="14">
        <v>2570</v>
      </c>
      <c r="G52" s="14">
        <v>1541</v>
      </c>
      <c r="H52" s="14">
        <v>1060</v>
      </c>
    </row>
    <row r="53" spans="2:8" ht="14" customHeight="1" x14ac:dyDescent="0.3">
      <c r="B53" s="103" t="s">
        <v>67</v>
      </c>
      <c r="C53" s="58">
        <v>17996</v>
      </c>
      <c r="D53" s="14">
        <v>3187</v>
      </c>
      <c r="E53" s="14">
        <v>4755</v>
      </c>
      <c r="F53" s="14">
        <v>5950</v>
      </c>
      <c r="G53" s="14">
        <v>1927</v>
      </c>
      <c r="H53" s="14">
        <v>2177</v>
      </c>
    </row>
    <row r="54" spans="2:8" ht="14" customHeight="1" x14ac:dyDescent="0.3">
      <c r="B54" s="105" t="s">
        <v>68</v>
      </c>
      <c r="C54" s="147">
        <v>26</v>
      </c>
      <c r="D54" s="148">
        <v>12</v>
      </c>
      <c r="E54" s="148">
        <v>14</v>
      </c>
      <c r="F54" s="46" t="s">
        <v>100</v>
      </c>
      <c r="G54" s="46" t="s">
        <v>100</v>
      </c>
      <c r="H54" s="46" t="s">
        <v>100</v>
      </c>
    </row>
    <row r="56" spans="2:8" ht="33" customHeight="1" x14ac:dyDescent="0.3">
      <c r="B56" s="186" t="s">
        <v>114</v>
      </c>
      <c r="C56" s="186"/>
      <c r="D56" s="186"/>
      <c r="E56" s="186"/>
      <c r="F56" s="186"/>
      <c r="G56" s="186"/>
      <c r="H56" s="186"/>
    </row>
    <row r="57" spans="2:8" x14ac:dyDescent="0.3">
      <c r="B57" s="186"/>
      <c r="C57" s="186"/>
      <c r="D57" s="186"/>
      <c r="E57" s="186"/>
      <c r="F57" s="186"/>
      <c r="G57" s="186"/>
      <c r="H57" s="186"/>
    </row>
  </sheetData>
  <mergeCells count="9">
    <mergeCell ref="B2:H2"/>
    <mergeCell ref="B3:H3"/>
    <mergeCell ref="B56:H57"/>
    <mergeCell ref="C5:C6"/>
    <mergeCell ref="D5:D6"/>
    <mergeCell ref="E5:E6"/>
    <mergeCell ref="F5:F6"/>
    <mergeCell ref="G5:G6"/>
    <mergeCell ref="H5:H6"/>
  </mergeCells>
  <printOptions horizontalCentered="1"/>
  <pageMargins left="0.15748031496062992" right="0.15748031496062992" top="0.98425196850393704" bottom="0"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58"/>
  <sheetViews>
    <sheetView workbookViewId="0">
      <selection activeCell="B35" sqref="B35"/>
    </sheetView>
  </sheetViews>
  <sheetFormatPr defaultColWidth="9.1796875" defaultRowHeight="12.5" outlineLevelRow="1" x14ac:dyDescent="0.3"/>
  <cols>
    <col min="1" max="1" width="4.08984375" style="1" customWidth="1"/>
    <col min="2" max="2" width="60.453125" style="1" customWidth="1"/>
    <col min="3" max="7" width="9.1796875" style="3" customWidth="1"/>
    <col min="8" max="8" width="10.81640625" style="1" customWidth="1"/>
    <col min="9" max="205" width="9.1796875" style="1"/>
    <col min="206" max="206" width="51.1796875" style="1" customWidth="1"/>
    <col min="207" max="214" width="9.81640625" style="1" customWidth="1"/>
    <col min="215" max="461" width="9.1796875" style="1"/>
    <col min="462" max="462" width="51.1796875" style="1" customWidth="1"/>
    <col min="463" max="470" width="9.81640625" style="1" customWidth="1"/>
    <col min="471" max="717" width="9.1796875" style="1"/>
    <col min="718" max="718" width="51.1796875" style="1" customWidth="1"/>
    <col min="719" max="726" width="9.81640625" style="1" customWidth="1"/>
    <col min="727" max="973" width="9.1796875" style="1"/>
    <col min="974" max="974" width="51.1796875" style="1" customWidth="1"/>
    <col min="975" max="982" width="9.81640625" style="1" customWidth="1"/>
    <col min="983" max="1229" width="9.1796875" style="1"/>
    <col min="1230" max="1230" width="51.1796875" style="1" customWidth="1"/>
    <col min="1231" max="1238" width="9.81640625" style="1" customWidth="1"/>
    <col min="1239" max="1485" width="9.1796875" style="1"/>
    <col min="1486" max="1486" width="51.1796875" style="1" customWidth="1"/>
    <col min="1487" max="1494" width="9.81640625" style="1" customWidth="1"/>
    <col min="1495" max="1741" width="9.1796875" style="1"/>
    <col min="1742" max="1742" width="51.1796875" style="1" customWidth="1"/>
    <col min="1743" max="1750" width="9.81640625" style="1" customWidth="1"/>
    <col min="1751" max="1997" width="9.1796875" style="1"/>
    <col min="1998" max="1998" width="51.1796875" style="1" customWidth="1"/>
    <col min="1999" max="2006" width="9.81640625" style="1" customWidth="1"/>
    <col min="2007" max="2253" width="9.1796875" style="1"/>
    <col min="2254" max="2254" width="51.1796875" style="1" customWidth="1"/>
    <col min="2255" max="2262" width="9.81640625" style="1" customWidth="1"/>
    <col min="2263" max="2509" width="9.1796875" style="1"/>
    <col min="2510" max="2510" width="51.1796875" style="1" customWidth="1"/>
    <col min="2511" max="2518" width="9.81640625" style="1" customWidth="1"/>
    <col min="2519" max="2765" width="9.1796875" style="1"/>
    <col min="2766" max="2766" width="51.1796875" style="1" customWidth="1"/>
    <col min="2767" max="2774" width="9.81640625" style="1" customWidth="1"/>
    <col min="2775" max="3021" width="9.1796875" style="1"/>
    <col min="3022" max="3022" width="51.1796875" style="1" customWidth="1"/>
    <col min="3023" max="3030" width="9.81640625" style="1" customWidth="1"/>
    <col min="3031" max="3277" width="9.1796875" style="1"/>
    <col min="3278" max="3278" width="51.1796875" style="1" customWidth="1"/>
    <col min="3279" max="3286" width="9.81640625" style="1" customWidth="1"/>
    <col min="3287" max="3533" width="9.1796875" style="1"/>
    <col min="3534" max="3534" width="51.1796875" style="1" customWidth="1"/>
    <col min="3535" max="3542" width="9.81640625" style="1" customWidth="1"/>
    <col min="3543" max="3789" width="9.1796875" style="1"/>
    <col min="3790" max="3790" width="51.1796875" style="1" customWidth="1"/>
    <col min="3791" max="3798" width="9.81640625" style="1" customWidth="1"/>
    <col min="3799" max="4045" width="9.1796875" style="1"/>
    <col min="4046" max="4046" width="51.1796875" style="1" customWidth="1"/>
    <col min="4047" max="4054" width="9.81640625" style="1" customWidth="1"/>
    <col min="4055" max="4301" width="9.1796875" style="1"/>
    <col min="4302" max="4302" width="51.1796875" style="1" customWidth="1"/>
    <col min="4303" max="4310" width="9.81640625" style="1" customWidth="1"/>
    <col min="4311" max="4557" width="9.1796875" style="1"/>
    <col min="4558" max="4558" width="51.1796875" style="1" customWidth="1"/>
    <col min="4559" max="4566" width="9.81640625" style="1" customWidth="1"/>
    <col min="4567" max="4813" width="9.1796875" style="1"/>
    <col min="4814" max="4814" width="51.1796875" style="1" customWidth="1"/>
    <col min="4815" max="4822" width="9.81640625" style="1" customWidth="1"/>
    <col min="4823" max="5069" width="9.1796875" style="1"/>
    <col min="5070" max="5070" width="51.1796875" style="1" customWidth="1"/>
    <col min="5071" max="5078" width="9.81640625" style="1" customWidth="1"/>
    <col min="5079" max="5325" width="9.1796875" style="1"/>
    <col min="5326" max="5326" width="51.1796875" style="1" customWidth="1"/>
    <col min="5327" max="5334" width="9.81640625" style="1" customWidth="1"/>
    <col min="5335" max="5581" width="9.1796875" style="1"/>
    <col min="5582" max="5582" width="51.1796875" style="1" customWidth="1"/>
    <col min="5583" max="5590" width="9.81640625" style="1" customWidth="1"/>
    <col min="5591" max="5837" width="9.1796875" style="1"/>
    <col min="5838" max="5838" width="51.1796875" style="1" customWidth="1"/>
    <col min="5839" max="5846" width="9.81640625" style="1" customWidth="1"/>
    <col min="5847" max="6093" width="9.1796875" style="1"/>
    <col min="6094" max="6094" width="51.1796875" style="1" customWidth="1"/>
    <col min="6095" max="6102" width="9.81640625" style="1" customWidth="1"/>
    <col min="6103" max="6349" width="9.1796875" style="1"/>
    <col min="6350" max="6350" width="51.1796875" style="1" customWidth="1"/>
    <col min="6351" max="6358" width="9.81640625" style="1" customWidth="1"/>
    <col min="6359" max="6605" width="9.1796875" style="1"/>
    <col min="6606" max="6606" width="51.1796875" style="1" customWidth="1"/>
    <col min="6607" max="6614" width="9.81640625" style="1" customWidth="1"/>
    <col min="6615" max="6861" width="9.1796875" style="1"/>
    <col min="6862" max="6862" width="51.1796875" style="1" customWidth="1"/>
    <col min="6863" max="6870" width="9.81640625" style="1" customWidth="1"/>
    <col min="6871" max="7117" width="9.1796875" style="1"/>
    <col min="7118" max="7118" width="51.1796875" style="1" customWidth="1"/>
    <col min="7119" max="7126" width="9.81640625" style="1" customWidth="1"/>
    <col min="7127" max="7373" width="9.1796875" style="1"/>
    <col min="7374" max="7374" width="51.1796875" style="1" customWidth="1"/>
    <col min="7375" max="7382" width="9.81640625" style="1" customWidth="1"/>
    <col min="7383" max="7629" width="9.1796875" style="1"/>
    <col min="7630" max="7630" width="51.1796875" style="1" customWidth="1"/>
    <col min="7631" max="7638" width="9.81640625" style="1" customWidth="1"/>
    <col min="7639" max="7885" width="9.1796875" style="1"/>
    <col min="7886" max="7886" width="51.1796875" style="1" customWidth="1"/>
    <col min="7887" max="7894" width="9.81640625" style="1" customWidth="1"/>
    <col min="7895" max="8141" width="9.1796875" style="1"/>
    <col min="8142" max="8142" width="51.1796875" style="1" customWidth="1"/>
    <col min="8143" max="8150" width="9.81640625" style="1" customWidth="1"/>
    <col min="8151" max="8397" width="9.1796875" style="1"/>
    <col min="8398" max="8398" width="51.1796875" style="1" customWidth="1"/>
    <col min="8399" max="8406" width="9.81640625" style="1" customWidth="1"/>
    <col min="8407" max="8653" width="9.1796875" style="1"/>
    <col min="8654" max="8654" width="51.1796875" style="1" customWidth="1"/>
    <col min="8655" max="8662" width="9.81640625" style="1" customWidth="1"/>
    <col min="8663" max="8909" width="9.1796875" style="1"/>
    <col min="8910" max="8910" width="51.1796875" style="1" customWidth="1"/>
    <col min="8911" max="8918" width="9.81640625" style="1" customWidth="1"/>
    <col min="8919" max="9165" width="9.1796875" style="1"/>
    <col min="9166" max="9166" width="51.1796875" style="1" customWidth="1"/>
    <col min="9167" max="9174" width="9.81640625" style="1" customWidth="1"/>
    <col min="9175" max="9421" width="9.1796875" style="1"/>
    <col min="9422" max="9422" width="51.1796875" style="1" customWidth="1"/>
    <col min="9423" max="9430" width="9.81640625" style="1" customWidth="1"/>
    <col min="9431" max="9677" width="9.1796875" style="1"/>
    <col min="9678" max="9678" width="51.1796875" style="1" customWidth="1"/>
    <col min="9679" max="9686" width="9.81640625" style="1" customWidth="1"/>
    <col min="9687" max="9933" width="9.1796875" style="1"/>
    <col min="9934" max="9934" width="51.1796875" style="1" customWidth="1"/>
    <col min="9935" max="9942" width="9.81640625" style="1" customWidth="1"/>
    <col min="9943" max="10189" width="9.1796875" style="1"/>
    <col min="10190" max="10190" width="51.1796875" style="1" customWidth="1"/>
    <col min="10191" max="10198" width="9.81640625" style="1" customWidth="1"/>
    <col min="10199" max="10445" width="9.1796875" style="1"/>
    <col min="10446" max="10446" width="51.1796875" style="1" customWidth="1"/>
    <col min="10447" max="10454" width="9.81640625" style="1" customWidth="1"/>
    <col min="10455" max="10701" width="9.1796875" style="1"/>
    <col min="10702" max="10702" width="51.1796875" style="1" customWidth="1"/>
    <col min="10703" max="10710" width="9.81640625" style="1" customWidth="1"/>
    <col min="10711" max="10957" width="9.1796875" style="1"/>
    <col min="10958" max="10958" width="51.1796875" style="1" customWidth="1"/>
    <col min="10959" max="10966" width="9.81640625" style="1" customWidth="1"/>
    <col min="10967" max="11213" width="9.1796875" style="1"/>
    <col min="11214" max="11214" width="51.1796875" style="1" customWidth="1"/>
    <col min="11215" max="11222" width="9.81640625" style="1" customWidth="1"/>
    <col min="11223" max="11469" width="9.1796875" style="1"/>
    <col min="11470" max="11470" width="51.1796875" style="1" customWidth="1"/>
    <col min="11471" max="11478" width="9.81640625" style="1" customWidth="1"/>
    <col min="11479" max="11725" width="9.1796875" style="1"/>
    <col min="11726" max="11726" width="51.1796875" style="1" customWidth="1"/>
    <col min="11727" max="11734" width="9.81640625" style="1" customWidth="1"/>
    <col min="11735" max="11981" width="9.1796875" style="1"/>
    <col min="11982" max="11982" width="51.1796875" style="1" customWidth="1"/>
    <col min="11983" max="11990" width="9.81640625" style="1" customWidth="1"/>
    <col min="11991" max="12237" width="9.1796875" style="1"/>
    <col min="12238" max="12238" width="51.1796875" style="1" customWidth="1"/>
    <col min="12239" max="12246" width="9.81640625" style="1" customWidth="1"/>
    <col min="12247" max="12493" width="9.1796875" style="1"/>
    <col min="12494" max="12494" width="51.1796875" style="1" customWidth="1"/>
    <col min="12495" max="12502" width="9.81640625" style="1" customWidth="1"/>
    <col min="12503" max="12749" width="9.1796875" style="1"/>
    <col min="12750" max="12750" width="51.1796875" style="1" customWidth="1"/>
    <col min="12751" max="12758" width="9.81640625" style="1" customWidth="1"/>
    <col min="12759" max="13005" width="9.1796875" style="1"/>
    <col min="13006" max="13006" width="51.1796875" style="1" customWidth="1"/>
    <col min="13007" max="13014" width="9.81640625" style="1" customWidth="1"/>
    <col min="13015" max="13261" width="9.1796875" style="1"/>
    <col min="13262" max="13262" width="51.1796875" style="1" customWidth="1"/>
    <col min="13263" max="13270" width="9.81640625" style="1" customWidth="1"/>
    <col min="13271" max="13517" width="9.1796875" style="1"/>
    <col min="13518" max="13518" width="51.1796875" style="1" customWidth="1"/>
    <col min="13519" max="13526" width="9.81640625" style="1" customWidth="1"/>
    <col min="13527" max="13773" width="9.1796875" style="1"/>
    <col min="13774" max="13774" width="51.1796875" style="1" customWidth="1"/>
    <col min="13775" max="13782" width="9.81640625" style="1" customWidth="1"/>
    <col min="13783" max="14029" width="9.1796875" style="1"/>
    <col min="14030" max="14030" width="51.1796875" style="1" customWidth="1"/>
    <col min="14031" max="14038" width="9.81640625" style="1" customWidth="1"/>
    <col min="14039" max="14285" width="9.1796875" style="1"/>
    <col min="14286" max="14286" width="51.1796875" style="1" customWidth="1"/>
    <col min="14287" max="14294" width="9.81640625" style="1" customWidth="1"/>
    <col min="14295" max="14541" width="9.1796875" style="1"/>
    <col min="14542" max="14542" width="51.1796875" style="1" customWidth="1"/>
    <col min="14543" max="14550" width="9.81640625" style="1" customWidth="1"/>
    <col min="14551" max="14797" width="9.1796875" style="1"/>
    <col min="14798" max="14798" width="51.1796875" style="1" customWidth="1"/>
    <col min="14799" max="14806" width="9.81640625" style="1" customWidth="1"/>
    <col min="14807" max="15053" width="9.1796875" style="1"/>
    <col min="15054" max="15054" width="51.1796875" style="1" customWidth="1"/>
    <col min="15055" max="15062" width="9.81640625" style="1" customWidth="1"/>
    <col min="15063" max="15309" width="9.1796875" style="1"/>
    <col min="15310" max="15310" width="51.1796875" style="1" customWidth="1"/>
    <col min="15311" max="15318" width="9.81640625" style="1" customWidth="1"/>
    <col min="15319" max="15565" width="9.1796875" style="1"/>
    <col min="15566" max="15566" width="51.1796875" style="1" customWidth="1"/>
    <col min="15567" max="15574" width="9.81640625" style="1" customWidth="1"/>
    <col min="15575" max="15821" width="9.1796875" style="1"/>
    <col min="15822" max="15822" width="51.1796875" style="1" customWidth="1"/>
    <col min="15823" max="15830" width="9.81640625" style="1" customWidth="1"/>
    <col min="15831" max="16077" width="9.1796875" style="1"/>
    <col min="16078" max="16078" width="51.1796875" style="1" customWidth="1"/>
    <col min="16079" max="16086" width="9.81640625" style="1" customWidth="1"/>
    <col min="16087" max="16384" width="9.1796875" style="1"/>
  </cols>
  <sheetData>
    <row r="1" spans="2:10" ht="14" x14ac:dyDescent="0.3">
      <c r="H1" s="36" t="s">
        <v>167</v>
      </c>
    </row>
    <row r="2" spans="2:10" ht="45.75" customHeight="1" x14ac:dyDescent="0.3">
      <c r="B2" s="178" t="s">
        <v>172</v>
      </c>
      <c r="C2" s="178"/>
      <c r="D2" s="178"/>
      <c r="E2" s="178"/>
      <c r="F2" s="178"/>
      <c r="G2" s="178"/>
      <c r="H2" s="178"/>
    </row>
    <row r="3" spans="2:10" x14ac:dyDescent="0.3">
      <c r="B3" s="179">
        <v>2022</v>
      </c>
      <c r="C3" s="179"/>
      <c r="D3" s="179"/>
      <c r="E3" s="179"/>
      <c r="F3" s="179"/>
      <c r="G3" s="179"/>
      <c r="H3" s="179"/>
    </row>
    <row r="4" spans="2:10" ht="14.25" customHeight="1" x14ac:dyDescent="0.3">
      <c r="B4" s="10" t="s">
        <v>115</v>
      </c>
      <c r="C4" s="11"/>
      <c r="D4" s="11"/>
      <c r="E4" s="11"/>
      <c r="F4" s="11"/>
      <c r="G4" s="11"/>
      <c r="H4" s="10"/>
    </row>
    <row r="5" spans="2:10" ht="14.5" customHeight="1" x14ac:dyDescent="0.3">
      <c r="B5" s="37" t="s">
        <v>76</v>
      </c>
      <c r="C5" s="181" t="s">
        <v>0</v>
      </c>
      <c r="D5" s="180" t="s">
        <v>54</v>
      </c>
      <c r="E5" s="180" t="s">
        <v>44</v>
      </c>
      <c r="F5" s="180" t="s">
        <v>45</v>
      </c>
      <c r="G5" s="180" t="s">
        <v>55</v>
      </c>
      <c r="H5" s="180" t="s">
        <v>56</v>
      </c>
    </row>
    <row r="6" spans="2:10" ht="15.65" customHeight="1" x14ac:dyDescent="0.3">
      <c r="B6" s="43" t="s">
        <v>46</v>
      </c>
      <c r="C6" s="181"/>
      <c r="D6" s="180"/>
      <c r="E6" s="180"/>
      <c r="F6" s="180"/>
      <c r="G6" s="180"/>
      <c r="H6" s="180"/>
    </row>
    <row r="7" spans="2:10" x14ac:dyDescent="0.3">
      <c r="B7" s="40" t="s">
        <v>0</v>
      </c>
      <c r="C7" s="62">
        <f>+'Q10'!C7/'Q2'!C7*100</f>
        <v>38.101018084347025</v>
      </c>
      <c r="D7" s="62">
        <f>+'Q10'!D7/'Q2'!D7*100</f>
        <v>13.279526555116863</v>
      </c>
      <c r="E7" s="62">
        <f>+'Q10'!E7/'Q2'!E7*100</f>
        <v>26.972476134754736</v>
      </c>
      <c r="F7" s="62">
        <f>+'Q10'!F7/'Q2'!F7*100</f>
        <v>44.880068497505057</v>
      </c>
      <c r="G7" s="62">
        <f>+'Q10'!G7/'Q2'!G7*100</f>
        <v>54.024233580563006</v>
      </c>
      <c r="H7" s="62">
        <f>+'Q10'!H7/'Q2'!H7*100</f>
        <v>56.246933970985204</v>
      </c>
      <c r="J7" s="54"/>
    </row>
    <row r="8" spans="2:10" ht="14" customHeight="1" x14ac:dyDescent="0.3">
      <c r="B8" s="10" t="s">
        <v>53</v>
      </c>
      <c r="C8" s="63">
        <f>+'Q10'!C8/'Q2'!C8*100</f>
        <v>20.230511768516518</v>
      </c>
      <c r="D8" s="20">
        <f>+'Q10'!D8/'Q2'!D8*100</f>
        <v>9.7437959138920363</v>
      </c>
      <c r="E8" s="20">
        <f>+'Q10'!E8/'Q2'!E8*100</f>
        <v>20.438517758687009</v>
      </c>
      <c r="F8" s="20">
        <f>+'Q10'!F8/'Q2'!F8*100</f>
        <v>26.682093271626911</v>
      </c>
      <c r="G8" s="20">
        <f>+'Q10'!G8/'Q2'!G8*100</f>
        <v>32.282385195339273</v>
      </c>
      <c r="H8" s="20">
        <f>+'Q10'!H8/'Q2'!H8*100</f>
        <v>58.973639932697694</v>
      </c>
    </row>
    <row r="9" spans="2:10" ht="14" customHeight="1" x14ac:dyDescent="0.3">
      <c r="B9" s="10" t="s">
        <v>47</v>
      </c>
      <c r="C9" s="63">
        <f>+'Q10'!C9/'Q2'!C9*100</f>
        <v>51.925722145804677</v>
      </c>
      <c r="D9" s="20">
        <f>+'Q10'!D9/'Q2'!D9*100</f>
        <v>27.90909090909091</v>
      </c>
      <c r="E9" s="20">
        <f>+'Q10'!E9/'Q2'!E9*100</f>
        <v>39.213114754098363</v>
      </c>
      <c r="F9" s="20">
        <f>+'Q10'!F9/'Q2'!F9*100</f>
        <v>53.504404442742249</v>
      </c>
      <c r="G9" s="20">
        <f>+'Q10'!G9/'Q2'!G9*100</f>
        <v>56.624605678233443</v>
      </c>
      <c r="H9" s="20">
        <f>+'Q10'!H9/'Q2'!H9*100</f>
        <v>95.635816403310756</v>
      </c>
    </row>
    <row r="10" spans="2:10" ht="14" customHeight="1" x14ac:dyDescent="0.3">
      <c r="B10" s="10" t="s">
        <v>48</v>
      </c>
      <c r="C10" s="63">
        <f>+'Q10'!C10/'Q2'!C10*100</f>
        <v>43.917206617870114</v>
      </c>
      <c r="D10" s="20">
        <f>+'Q10'!D10/'Q2'!D10*100</f>
        <v>12.160393818544367</v>
      </c>
      <c r="E10" s="20">
        <f>+'Q10'!E10/'Q2'!E10*100</f>
        <v>27.439349431205979</v>
      </c>
      <c r="F10" s="20">
        <f>+'Q10'!F10/'Q2'!F10*100</f>
        <v>48.989164197222323</v>
      </c>
      <c r="G10" s="20">
        <f>+'Q10'!G10/'Q2'!G10*100</f>
        <v>64.624954262714965</v>
      </c>
      <c r="H10" s="20">
        <f>+'Q10'!H10/'Q2'!H10*100</f>
        <v>65.694679553686825</v>
      </c>
    </row>
    <row r="11" spans="2:10" s="99" customFormat="1" ht="14" hidden="1" customHeight="1" outlineLevel="1" x14ac:dyDescent="0.35">
      <c r="B11" s="100" t="s">
        <v>291</v>
      </c>
      <c r="C11" s="116">
        <f>+'Q10'!C11/'Q2'!C11*100</f>
        <v>45.432618683001529</v>
      </c>
      <c r="D11" s="117">
        <f>+'Q10'!D11/'Q2'!D11*100</f>
        <v>11.482571944154241</v>
      </c>
      <c r="E11" s="117">
        <f>+'Q10'!E11/'Q2'!E11*100</f>
        <v>26.741009449594699</v>
      </c>
      <c r="F11" s="117">
        <f>+'Q10'!F11/'Q2'!F11*100</f>
        <v>57.267710995074616</v>
      </c>
      <c r="G11" s="117">
        <f>+'Q10'!G11/'Q2'!G11*100</f>
        <v>73.318142361111114</v>
      </c>
      <c r="H11" s="117">
        <f>+'Q10'!H11/'Q2'!H11*100</f>
        <v>66.78875363567812</v>
      </c>
      <c r="I11" s="14"/>
    </row>
    <row r="12" spans="2:10" s="99" customFormat="1" ht="14" hidden="1" customHeight="1" outlineLevel="1" x14ac:dyDescent="0.35">
      <c r="B12" s="100" t="s">
        <v>292</v>
      </c>
      <c r="C12" s="116">
        <f>+'Q10'!C12/'Q2'!C12*100</f>
        <v>46.293625612921836</v>
      </c>
      <c r="D12" s="117">
        <f>+'Q10'!D12/'Q2'!D12*100</f>
        <v>10.747663551401869</v>
      </c>
      <c r="E12" s="117">
        <f>+'Q10'!E12/'Q2'!E12*100</f>
        <v>33.574638042935597</v>
      </c>
      <c r="F12" s="117">
        <f>+'Q10'!F12/'Q2'!F12*100</f>
        <v>48.937286801364472</v>
      </c>
      <c r="G12" s="117">
        <f>+'Q10'!G12/'Q2'!G12*100</f>
        <v>79.377880184331801</v>
      </c>
      <c r="H12" s="117">
        <f>+'Q10'!H12/'Q2'!H12*100</f>
        <v>61.118235444985892</v>
      </c>
      <c r="I12" s="14"/>
    </row>
    <row r="13" spans="2:10" s="99" customFormat="1" ht="14" hidden="1" customHeight="1" outlineLevel="1" x14ac:dyDescent="0.35">
      <c r="B13" s="100" t="s">
        <v>293</v>
      </c>
      <c r="C13" s="116">
        <f>+'Q10'!C13/'Q2'!C13*100</f>
        <v>70.912951167728238</v>
      </c>
      <c r="D13" s="141" t="s">
        <v>100</v>
      </c>
      <c r="E13" s="141" t="s">
        <v>100</v>
      </c>
      <c r="F13" s="141" t="s">
        <v>100</v>
      </c>
      <c r="G13" s="117">
        <f>+'Q10'!G13/'Q2'!G13*100</f>
        <v>70.912951167728238</v>
      </c>
      <c r="H13" s="141" t="s">
        <v>100</v>
      </c>
      <c r="I13" s="14"/>
    </row>
    <row r="14" spans="2:10" s="99" customFormat="1" ht="14" hidden="1" customHeight="1" outlineLevel="1" x14ac:dyDescent="0.35">
      <c r="B14" s="100" t="s">
        <v>294</v>
      </c>
      <c r="C14" s="116">
        <f>+'Q10'!C14/'Q2'!C14*100</f>
        <v>39.928866952166651</v>
      </c>
      <c r="D14" s="117">
        <f>+'Q10'!D14/'Q2'!D14*100</f>
        <v>9.0775450202131562</v>
      </c>
      <c r="E14" s="117">
        <f>+'Q10'!E14/'Q2'!E14*100</f>
        <v>21.964267689512464</v>
      </c>
      <c r="F14" s="117">
        <f>+'Q10'!F14/'Q2'!F14*100</f>
        <v>45.36472448057814</v>
      </c>
      <c r="G14" s="117">
        <f>+'Q10'!G14/'Q2'!G14*100</f>
        <v>61.096061679516566</v>
      </c>
      <c r="H14" s="117">
        <f>+'Q10'!H14/'Q2'!H14*100</f>
        <v>50.274547803617573</v>
      </c>
      <c r="I14" s="14"/>
    </row>
    <row r="15" spans="2:10" s="99" customFormat="1" ht="14" hidden="1" customHeight="1" outlineLevel="1" x14ac:dyDescent="0.35">
      <c r="B15" s="100" t="s">
        <v>295</v>
      </c>
      <c r="C15" s="116">
        <f>+'Q10'!C15/'Q2'!C15*100</f>
        <v>25.976359478482969</v>
      </c>
      <c r="D15" s="117">
        <f>+'Q10'!D15/'Q2'!D15*100</f>
        <v>7.3036437246963555</v>
      </c>
      <c r="E15" s="117">
        <f>+'Q10'!E15/'Q2'!E15*100</f>
        <v>15.227635782747603</v>
      </c>
      <c r="F15" s="117">
        <f>+'Q10'!F15/'Q2'!F15*100</f>
        <v>34.985524766964652</v>
      </c>
      <c r="G15" s="117">
        <f>+'Q10'!G15/'Q2'!G15*100</f>
        <v>36.564019448946517</v>
      </c>
      <c r="H15" s="117">
        <f>+'Q10'!H15/'Q2'!H15*100</f>
        <v>68.614045991298951</v>
      </c>
      <c r="I15" s="14"/>
    </row>
    <row r="16" spans="2:10" s="99" customFormat="1" ht="14" hidden="1" customHeight="1" outlineLevel="1" x14ac:dyDescent="0.35">
      <c r="B16" s="100" t="s">
        <v>296</v>
      </c>
      <c r="C16" s="116">
        <f>+'Q10'!C16/'Q2'!C16*100</f>
        <v>24.821766672120802</v>
      </c>
      <c r="D16" s="117">
        <f>+'Q10'!D16/'Q2'!D16*100</f>
        <v>5.3284671532846719</v>
      </c>
      <c r="E16" s="117">
        <f>+'Q10'!E16/'Q2'!E16*100</f>
        <v>11.652447238437359</v>
      </c>
      <c r="F16" s="117">
        <f>+'Q10'!F16/'Q2'!F16*100</f>
        <v>27.175758862237316</v>
      </c>
      <c r="G16" s="117">
        <f>+'Q10'!G16/'Q2'!G16*100</f>
        <v>37.747391147894923</v>
      </c>
      <c r="H16" s="117">
        <f>+'Q10'!H16/'Q2'!H16*100</f>
        <v>54.311708860759488</v>
      </c>
      <c r="I16" s="14"/>
    </row>
    <row r="17" spans="2:9" s="99" customFormat="1" ht="14" hidden="1" customHeight="1" outlineLevel="1" x14ac:dyDescent="0.35">
      <c r="B17" s="100" t="s">
        <v>297</v>
      </c>
      <c r="C17" s="116">
        <f>+'Q10'!C17/'Q2'!C17*100</f>
        <v>44.233159333830471</v>
      </c>
      <c r="D17" s="117">
        <f>+'Q10'!D17/'Q2'!D17*100</f>
        <v>14.816472694717994</v>
      </c>
      <c r="E17" s="117">
        <f>+'Q10'!E17/'Q2'!E17*100</f>
        <v>30.352968676951846</v>
      </c>
      <c r="F17" s="117">
        <f>+'Q10'!F17/'Q2'!F17*100</f>
        <v>58.827754632955035</v>
      </c>
      <c r="G17" s="117">
        <f>+'Q10'!G17/'Q2'!G17*100</f>
        <v>82.511923688394276</v>
      </c>
      <c r="H17" s="117">
        <f>+'Q10'!H17/'Q2'!H17*100</f>
        <v>77.93468667255074</v>
      </c>
      <c r="I17" s="14"/>
    </row>
    <row r="18" spans="2:9" s="99" customFormat="1" ht="14" hidden="1" customHeight="1" outlineLevel="1" x14ac:dyDescent="0.35">
      <c r="B18" s="100" t="s">
        <v>298</v>
      </c>
      <c r="C18" s="116">
        <f>+'Q10'!C18/'Q2'!C18*100</f>
        <v>51.704842199507574</v>
      </c>
      <c r="D18" s="117">
        <f>+'Q10'!D18/'Q2'!D18*100</f>
        <v>11.913357400722022</v>
      </c>
      <c r="E18" s="117">
        <f>+'Q10'!E18/'Q2'!E18*100</f>
        <v>45.320197044334975</v>
      </c>
      <c r="F18" s="117">
        <f>+'Q10'!F18/'Q2'!F18*100</f>
        <v>57.690288713910768</v>
      </c>
      <c r="G18" s="117">
        <f>+'Q10'!G18/'Q2'!G18*100</f>
        <v>44.351351351351354</v>
      </c>
      <c r="H18" s="117">
        <f>+'Q10'!H18/'Q2'!H18*100</f>
        <v>76.103247293921726</v>
      </c>
      <c r="I18" s="14"/>
    </row>
    <row r="19" spans="2:9" s="99" customFormat="1" ht="14" hidden="1" customHeight="1" outlineLevel="1" x14ac:dyDescent="0.35">
      <c r="B19" s="100" t="s">
        <v>299</v>
      </c>
      <c r="C19" s="116">
        <f>+'Q10'!C19/'Q2'!C19*100</f>
        <v>33.896457765667577</v>
      </c>
      <c r="D19" s="117">
        <f>+'Q10'!D19/'Q2'!D19*100</f>
        <v>10.964513193812557</v>
      </c>
      <c r="E19" s="117">
        <f>+'Q10'!E19/'Q2'!E19*100</f>
        <v>29.095701540957013</v>
      </c>
      <c r="F19" s="117">
        <f>+'Q10'!F19/'Q2'!F19*100</f>
        <v>45.222929936305732</v>
      </c>
      <c r="G19" s="117">
        <f>+'Q10'!G19/'Q2'!G19*100</f>
        <v>44.444444444444443</v>
      </c>
      <c r="H19" s="117">
        <f>+'Q10'!H19/'Q2'!H19*100</f>
        <v>87.921348314606746</v>
      </c>
      <c r="I19" s="14"/>
    </row>
    <row r="20" spans="2:9" s="99" customFormat="1" ht="14" hidden="1" customHeight="1" outlineLevel="1" x14ac:dyDescent="0.35">
      <c r="B20" s="100" t="s">
        <v>300</v>
      </c>
      <c r="C20" s="116">
        <f>+'Q10'!C20/'Q2'!C20*100</f>
        <v>70.969945355191257</v>
      </c>
      <c r="D20" s="117">
        <f>+'Q10'!D20/'Q2'!D20*100</f>
        <v>40.909090909090914</v>
      </c>
      <c r="E20" s="117">
        <f>+'Q10'!E20/'Q2'!E20*100</f>
        <v>52.747252747252752</v>
      </c>
      <c r="F20" s="117">
        <f>+'Q10'!F20/'Q2'!F20*100</f>
        <v>60.975609756097562</v>
      </c>
      <c r="G20" s="141" t="s">
        <v>100</v>
      </c>
      <c r="H20" s="117">
        <f>+'Q10'!H20/'Q2'!H20*100</f>
        <v>74.304970513900599</v>
      </c>
      <c r="I20" s="14"/>
    </row>
    <row r="21" spans="2:9" s="99" customFormat="1" ht="14" hidden="1" customHeight="1" outlineLevel="1" x14ac:dyDescent="0.35">
      <c r="B21" s="100" t="s">
        <v>301</v>
      </c>
      <c r="C21" s="116">
        <f>+'Q10'!C21/'Q2'!C21*100</f>
        <v>65.744024672320748</v>
      </c>
      <c r="D21" s="117">
        <f>+'Q10'!D21/'Q2'!D21*100</f>
        <v>22.264150943396228</v>
      </c>
      <c r="E21" s="117">
        <f>+'Q10'!E21/'Q2'!E21*100</f>
        <v>52.653180885370851</v>
      </c>
      <c r="F21" s="117">
        <f>+'Q10'!F21/'Q2'!F21*100</f>
        <v>71.122800653001988</v>
      </c>
      <c r="G21" s="117">
        <f>+'Q10'!G21/'Q2'!G21*100</f>
        <v>86.088709677419345</v>
      </c>
      <c r="H21" s="117">
        <f>+'Q10'!H21/'Q2'!H21*100</f>
        <v>76.687464549064103</v>
      </c>
      <c r="I21" s="14"/>
    </row>
    <row r="22" spans="2:9" s="99" customFormat="1" ht="14" hidden="1" customHeight="1" outlineLevel="1" x14ac:dyDescent="0.35">
      <c r="B22" s="100" t="s">
        <v>302</v>
      </c>
      <c r="C22" s="116">
        <f>+'Q10'!C22/'Q2'!C22*100</f>
        <v>76.30805408583187</v>
      </c>
      <c r="D22" s="117">
        <f>+'Q10'!D22/'Q2'!D22*100</f>
        <v>34.328358208955223</v>
      </c>
      <c r="E22" s="117">
        <f>+'Q10'!E22/'Q2'!E22*100</f>
        <v>55.172413793103445</v>
      </c>
      <c r="F22" s="117">
        <f>+'Q10'!F22/'Q2'!F22*100</f>
        <v>78.727915194346281</v>
      </c>
      <c r="G22" s="117">
        <f>+'Q10'!G22/'Q2'!G22*100</f>
        <v>75.226244343891409</v>
      </c>
      <c r="H22" s="117">
        <f>+'Q10'!H22/'Q2'!H22*100</f>
        <v>81.286394917945998</v>
      </c>
      <c r="I22" s="14"/>
    </row>
    <row r="23" spans="2:9" s="99" customFormat="1" ht="14" hidden="1" customHeight="1" outlineLevel="1" x14ac:dyDescent="0.35">
      <c r="B23" s="100" t="s">
        <v>303</v>
      </c>
      <c r="C23" s="116">
        <f>+'Q10'!C23/'Q2'!C23*100</f>
        <v>62.2420145223021</v>
      </c>
      <c r="D23" s="117">
        <f>+'Q10'!D23/'Q2'!D23*100</f>
        <v>24.463937621832358</v>
      </c>
      <c r="E23" s="117">
        <f>+'Q10'!E23/'Q2'!E23*100</f>
        <v>38.523698523698528</v>
      </c>
      <c r="F23" s="117">
        <f>+'Q10'!F23/'Q2'!F23*100</f>
        <v>66.996867327067989</v>
      </c>
      <c r="G23" s="117">
        <f>+'Q10'!G23/'Q2'!G23*100</f>
        <v>76.220472440944889</v>
      </c>
      <c r="H23" s="117">
        <f>+'Q10'!H23/'Q2'!H23*100</f>
        <v>80.055478502080447</v>
      </c>
      <c r="I23" s="14"/>
    </row>
    <row r="24" spans="2:9" s="99" customFormat="1" ht="14" hidden="1" customHeight="1" outlineLevel="1" x14ac:dyDescent="0.35">
      <c r="B24" s="100" t="s">
        <v>304</v>
      </c>
      <c r="C24" s="116">
        <f>+'Q10'!C24/'Q2'!C24*100</f>
        <v>40.695621468926554</v>
      </c>
      <c r="D24" s="117">
        <f>+'Q10'!D24/'Q2'!D24*100</f>
        <v>13.059889280322093</v>
      </c>
      <c r="E24" s="117">
        <f>+'Q10'!E24/'Q2'!E24*100</f>
        <v>34.986847049981215</v>
      </c>
      <c r="F24" s="117">
        <f>+'Q10'!F24/'Q2'!F24*100</f>
        <v>45.669109139992287</v>
      </c>
      <c r="G24" s="117">
        <f>+'Q10'!G24/'Q2'!G24*100</f>
        <v>56.198738170347006</v>
      </c>
      <c r="H24" s="117">
        <f>+'Q10'!H24/'Q2'!H24*100</f>
        <v>42.061135371179034</v>
      </c>
      <c r="I24" s="14"/>
    </row>
    <row r="25" spans="2:9" s="99" customFormat="1" ht="14" hidden="1" customHeight="1" outlineLevel="1" x14ac:dyDescent="0.35">
      <c r="B25" s="100" t="s">
        <v>305</v>
      </c>
      <c r="C25" s="116">
        <f>+'Q10'!C25/'Q2'!C25*100</f>
        <v>63.475988239137536</v>
      </c>
      <c r="D25" s="117">
        <f>+'Q10'!D25/'Q2'!D25*100</f>
        <v>14.189189189189189</v>
      </c>
      <c r="E25" s="117">
        <f>+'Q10'!E25/'Q2'!E25*100</f>
        <v>39.852941176470594</v>
      </c>
      <c r="F25" s="117">
        <f>+'Q10'!F25/'Q2'!F25*100</f>
        <v>65.276011193080635</v>
      </c>
      <c r="G25" s="117">
        <f>+'Q10'!G25/'Q2'!G25*100</f>
        <v>76.350461133069828</v>
      </c>
      <c r="H25" s="117">
        <f>+'Q10'!H25/'Q2'!H25*100</f>
        <v>64.464285714285722</v>
      </c>
      <c r="I25" s="14"/>
    </row>
    <row r="26" spans="2:9" s="99" customFormat="1" ht="14" hidden="1" customHeight="1" outlineLevel="1" x14ac:dyDescent="0.35">
      <c r="B26" s="100" t="s">
        <v>306</v>
      </c>
      <c r="C26" s="116">
        <f>+'Q10'!C26/'Q2'!C26*100</f>
        <v>38.006276719302143</v>
      </c>
      <c r="D26" s="117">
        <f>+'Q10'!D26/'Q2'!D26*100</f>
        <v>13.994544627973934</v>
      </c>
      <c r="E26" s="117">
        <f>+'Q10'!E26/'Q2'!E26*100</f>
        <v>33.471698113207552</v>
      </c>
      <c r="F26" s="117">
        <f>+'Q10'!F26/'Q2'!F26*100</f>
        <v>49.89244278308707</v>
      </c>
      <c r="G26" s="117">
        <f>+'Q10'!G26/'Q2'!G26*100</f>
        <v>52.033870164369908</v>
      </c>
      <c r="H26" s="117">
        <f>+'Q10'!H26/'Q2'!H26*100</f>
        <v>44.555397051830717</v>
      </c>
      <c r="I26" s="14"/>
    </row>
    <row r="27" spans="2:9" s="99" customFormat="1" ht="14" hidden="1" customHeight="1" outlineLevel="1" x14ac:dyDescent="0.35">
      <c r="B27" s="100" t="s">
        <v>307</v>
      </c>
      <c r="C27" s="116">
        <f>+'Q10'!C27/'Q2'!C27*100</f>
        <v>65.142627561269578</v>
      </c>
      <c r="D27" s="117">
        <f>+'Q10'!D27/'Q2'!D27*100</f>
        <v>19.230769230769234</v>
      </c>
      <c r="E27" s="117">
        <f>+'Q10'!E27/'Q2'!E27*100</f>
        <v>49.389671361502344</v>
      </c>
      <c r="F27" s="117">
        <f>+'Q10'!F27/'Q2'!F27*100</f>
        <v>55.181347150259064</v>
      </c>
      <c r="G27" s="117">
        <f>+'Q10'!G27/'Q2'!G27*100</f>
        <v>79.614325068870528</v>
      </c>
      <c r="H27" s="117">
        <f>+'Q10'!H27/'Q2'!H27*100</f>
        <v>71.396648044692739</v>
      </c>
      <c r="I27" s="14"/>
    </row>
    <row r="28" spans="2:9" s="99" customFormat="1" ht="14" hidden="1" customHeight="1" outlineLevel="1" x14ac:dyDescent="0.35">
      <c r="B28" s="100" t="s">
        <v>308</v>
      </c>
      <c r="C28" s="116">
        <f>+'Q10'!C28/'Q2'!C28*100</f>
        <v>67.978290366350066</v>
      </c>
      <c r="D28" s="117">
        <f>+'Q10'!D28/'Q2'!D28*100</f>
        <v>22.06148282097649</v>
      </c>
      <c r="E28" s="117">
        <f>+'Q10'!E28/'Q2'!E28*100</f>
        <v>38.089845224613065</v>
      </c>
      <c r="F28" s="117">
        <f>+'Q10'!F28/'Q2'!F28*100</f>
        <v>55.462184873949582</v>
      </c>
      <c r="G28" s="117">
        <f>+'Q10'!G28/'Q2'!G28*100</f>
        <v>82.10161662817552</v>
      </c>
      <c r="H28" s="117">
        <f>+'Q10'!H28/'Q2'!H28*100</f>
        <v>77.503477051460351</v>
      </c>
      <c r="I28" s="14"/>
    </row>
    <row r="29" spans="2:9" s="99" customFormat="1" ht="14" hidden="1" customHeight="1" outlineLevel="1" x14ac:dyDescent="0.35">
      <c r="B29" s="100" t="s">
        <v>309</v>
      </c>
      <c r="C29" s="116">
        <f>+'Q10'!C29/'Q2'!C29*100</f>
        <v>46.52419861722187</v>
      </c>
      <c r="D29" s="117">
        <f>+'Q10'!D29/'Q2'!D29*100</f>
        <v>15.990730011587488</v>
      </c>
      <c r="E29" s="117">
        <f>+'Q10'!E29/'Q2'!E29*100</f>
        <v>33.822417183482074</v>
      </c>
      <c r="F29" s="117">
        <f>+'Q10'!F29/'Q2'!F29*100</f>
        <v>50.028058361391693</v>
      </c>
      <c r="G29" s="117">
        <f>+'Q10'!G29/'Q2'!G29*100</f>
        <v>63.708873379860421</v>
      </c>
      <c r="H29" s="117">
        <f>+'Q10'!H29/'Q2'!H29*100</f>
        <v>67.910253065483943</v>
      </c>
      <c r="I29" s="14"/>
    </row>
    <row r="30" spans="2:9" s="99" customFormat="1" ht="14" hidden="1" customHeight="1" outlineLevel="1" x14ac:dyDescent="0.35">
      <c r="B30" s="100" t="s">
        <v>310</v>
      </c>
      <c r="C30" s="116">
        <f>+'Q10'!C30/'Q2'!C30*100</f>
        <v>65.08546237335328</v>
      </c>
      <c r="D30" s="117">
        <f>+'Q10'!D30/'Q2'!D30*100</f>
        <v>19.206680584551147</v>
      </c>
      <c r="E30" s="117">
        <f>+'Q10'!E30/'Q2'!E30*100</f>
        <v>35.381165919282509</v>
      </c>
      <c r="F30" s="117">
        <f>+'Q10'!F30/'Q2'!F30*100</f>
        <v>63.985830490684862</v>
      </c>
      <c r="G30" s="117">
        <f>+'Q10'!G30/'Q2'!G30*100</f>
        <v>73.446618606247853</v>
      </c>
      <c r="H30" s="117">
        <f>+'Q10'!H30/'Q2'!H30*100</f>
        <v>67.201307882644045</v>
      </c>
      <c r="I30" s="14"/>
    </row>
    <row r="31" spans="2:9" s="99" customFormat="1" ht="14" hidden="1" customHeight="1" outlineLevel="1" x14ac:dyDescent="0.35">
      <c r="B31" s="100" t="s">
        <v>311</v>
      </c>
      <c r="C31" s="116">
        <f>+'Q10'!C31/'Q2'!C31*100</f>
        <v>54.959308240081384</v>
      </c>
      <c r="D31" s="117">
        <f>+'Q10'!D31/'Q2'!D31*100</f>
        <v>14.112903225806454</v>
      </c>
      <c r="E31" s="117">
        <f>+'Q10'!E31/'Q2'!E31*100</f>
        <v>33.956386292834893</v>
      </c>
      <c r="F31" s="117">
        <f>+'Q10'!F31/'Q2'!F31*100</f>
        <v>50.52436767427514</v>
      </c>
      <c r="G31" s="117">
        <f>+'Q10'!G31/'Q2'!G31*100</f>
        <v>84.279475982532745</v>
      </c>
      <c r="H31" s="117">
        <f>+'Q10'!H31/'Q2'!H31*100</f>
        <v>57.142857142857139</v>
      </c>
      <c r="I31" s="14"/>
    </row>
    <row r="32" spans="2:9" s="99" customFormat="1" ht="14" hidden="1" customHeight="1" outlineLevel="1" x14ac:dyDescent="0.35">
      <c r="B32" s="100" t="s">
        <v>312</v>
      </c>
      <c r="C32" s="116">
        <f>+'Q10'!C32/'Q2'!C32*100</f>
        <v>30.842018196856909</v>
      </c>
      <c r="D32" s="117">
        <f>+'Q10'!D32/'Q2'!D32*100</f>
        <v>7.3378839590443681</v>
      </c>
      <c r="E32" s="117">
        <f>+'Q10'!E32/'Q2'!E32*100</f>
        <v>16.876355748373101</v>
      </c>
      <c r="F32" s="117">
        <f>+'Q10'!F32/'Q2'!F32*100</f>
        <v>37.623031496062993</v>
      </c>
      <c r="G32" s="117">
        <f>+'Q10'!G32/'Q2'!G32*100</f>
        <v>72.368421052631575</v>
      </c>
      <c r="H32" s="117">
        <f>+'Q10'!H32/'Q2'!H32*100</f>
        <v>74.909185262065392</v>
      </c>
      <c r="I32" s="14"/>
    </row>
    <row r="33" spans="2:9" s="99" customFormat="1" ht="14" hidden="1" customHeight="1" outlineLevel="1" x14ac:dyDescent="0.35">
      <c r="B33" s="100" t="s">
        <v>313</v>
      </c>
      <c r="C33" s="116">
        <f>+'Q10'!C33/'Q2'!C33*100</f>
        <v>41.342596088499583</v>
      </c>
      <c r="D33" s="117">
        <f>+'Q10'!D33/'Q2'!D33*100</f>
        <v>11.684655091506336</v>
      </c>
      <c r="E33" s="117">
        <f>+'Q10'!E33/'Q2'!E33*100</f>
        <v>26.345083487940631</v>
      </c>
      <c r="F33" s="117">
        <f>+'Q10'!F33/'Q2'!F33*100</f>
        <v>44.028230184581972</v>
      </c>
      <c r="G33" s="117">
        <f>+'Q10'!G33/'Q2'!G33*100</f>
        <v>65.419561731694273</v>
      </c>
      <c r="H33" s="117">
        <f>+'Q10'!H33/'Q2'!H33*100</f>
        <v>77.690582959641247</v>
      </c>
      <c r="I33" s="14"/>
    </row>
    <row r="34" spans="2:9" s="99" customFormat="1" ht="14" hidden="1" customHeight="1" outlineLevel="1" x14ac:dyDescent="0.35">
      <c r="B34" s="100" t="s">
        <v>314</v>
      </c>
      <c r="C34" s="116">
        <f>+'Q10'!C34/'Q2'!C34*100</f>
        <v>43.106617647058826</v>
      </c>
      <c r="D34" s="117">
        <f>+'Q10'!D34/'Q2'!D34*100</f>
        <v>15.967126504255944</v>
      </c>
      <c r="E34" s="117">
        <f>+'Q10'!E34/'Q2'!E34*100</f>
        <v>35.401598781880473</v>
      </c>
      <c r="F34" s="117">
        <f>+'Q10'!F34/'Q2'!F34*100</f>
        <v>61.305798915310802</v>
      </c>
      <c r="G34" s="117">
        <f>+'Q10'!G34/'Q2'!G34*100</f>
        <v>47.403846153846153</v>
      </c>
      <c r="H34" s="117">
        <f>+'Q10'!H34/'Q2'!H34*100</f>
        <v>50.262799299201866</v>
      </c>
      <c r="I34" s="14"/>
    </row>
    <row r="35" spans="2:9" ht="14" customHeight="1" collapsed="1" x14ac:dyDescent="0.3">
      <c r="B35" s="101" t="s">
        <v>57</v>
      </c>
      <c r="C35" s="63">
        <f>+'Q10'!C35/'Q2'!C35*100</f>
        <v>84.874847374847377</v>
      </c>
      <c r="D35" s="20">
        <f>+'Q10'!D35/'Q2'!D35*100</f>
        <v>32.879818594104307</v>
      </c>
      <c r="E35" s="20">
        <f>+'Q10'!E35/'Q2'!E35*100</f>
        <v>52.39234449760766</v>
      </c>
      <c r="F35" s="20">
        <f>+'Q10'!F35/'Q2'!F35*100</f>
        <v>81.129156999226609</v>
      </c>
      <c r="G35" s="140" t="s">
        <v>100</v>
      </c>
      <c r="H35" s="20">
        <f>+'Q10'!H35/'Q2'!H35*100</f>
        <v>98.669010547463586</v>
      </c>
    </row>
    <row r="36" spans="2:9" ht="14" customHeight="1" x14ac:dyDescent="0.3">
      <c r="B36" s="101" t="s">
        <v>58</v>
      </c>
      <c r="C36" s="63">
        <f>+'Q10'!C36/'Q2'!C36*100</f>
        <v>62.517487409065474</v>
      </c>
      <c r="D36" s="20">
        <f>+'Q10'!D36/'Q2'!D36*100</f>
        <v>25.52995391705069</v>
      </c>
      <c r="E36" s="20">
        <f>+'Q10'!E36/'Q2'!E36*100</f>
        <v>45.288603848051309</v>
      </c>
      <c r="F36" s="20">
        <f>+'Q10'!F36/'Q2'!F36*100</f>
        <v>68.474680938657883</v>
      </c>
      <c r="G36" s="20">
        <f>+'Q10'!G36/'Q2'!G36*100</f>
        <v>74.484312705841575</v>
      </c>
      <c r="H36" s="20">
        <f>+'Q10'!H36/'Q2'!H36*100</f>
        <v>60.391566265060234</v>
      </c>
    </row>
    <row r="37" spans="2:9" ht="14" customHeight="1" x14ac:dyDescent="0.3">
      <c r="B37" s="103" t="s">
        <v>49</v>
      </c>
      <c r="C37" s="63">
        <f>+'Q10'!C37/'Q2'!C37*100</f>
        <v>26.247609453578146</v>
      </c>
      <c r="D37" s="20">
        <f>+'Q10'!D37/'Q2'!D37*100</f>
        <v>11.180894781732185</v>
      </c>
      <c r="E37" s="20">
        <f>+'Q10'!E37/'Q2'!E37*100</f>
        <v>21.930412528182316</v>
      </c>
      <c r="F37" s="20">
        <f>+'Q10'!F37/'Q2'!F37*100</f>
        <v>41.218197815089077</v>
      </c>
      <c r="G37" s="20">
        <f>+'Q10'!G37/'Q2'!G37*100</f>
        <v>56.969903657600817</v>
      </c>
      <c r="H37" s="20">
        <f>+'Q10'!H37/'Q2'!H37*100</f>
        <v>60.760443592095392</v>
      </c>
    </row>
    <row r="38" spans="2:9" ht="14" customHeight="1" x14ac:dyDescent="0.3">
      <c r="B38" s="101" t="s">
        <v>50</v>
      </c>
      <c r="C38" s="63">
        <f>+'Q10'!C38/'Q2'!C38*100</f>
        <v>43.124014142931912</v>
      </c>
      <c r="D38" s="20">
        <f>+'Q10'!D38/'Q2'!D38*100</f>
        <v>13.964242921956407</v>
      </c>
      <c r="E38" s="20">
        <f>+'Q10'!E38/'Q2'!E38*100</f>
        <v>30.005233431431854</v>
      </c>
      <c r="F38" s="20">
        <f>+'Q10'!F38/'Q2'!F38*100</f>
        <v>47.525300185480454</v>
      </c>
      <c r="G38" s="20">
        <f>+'Q10'!G38/'Q2'!G38*100</f>
        <v>51.263066202090592</v>
      </c>
      <c r="H38" s="20">
        <f>+'Q10'!H38/'Q2'!H38*100</f>
        <v>80.265494815472621</v>
      </c>
    </row>
    <row r="39" spans="2:9" ht="14" hidden="1" customHeight="1" outlineLevel="1" x14ac:dyDescent="0.3">
      <c r="B39" s="100" t="s">
        <v>315</v>
      </c>
      <c r="C39" s="116">
        <f>+'Q10'!C39/'Q2'!C39*100</f>
        <v>27.32742698834122</v>
      </c>
      <c r="D39" s="117">
        <f>+'Q10'!D39/'Q2'!D39*100</f>
        <v>12.672727272727272</v>
      </c>
      <c r="E39" s="117">
        <f>+'Q10'!E39/'Q2'!E39*100</f>
        <v>27.870720464080385</v>
      </c>
      <c r="F39" s="117">
        <f>+'Q10'!F39/'Q2'!F39*100</f>
        <v>43.423446841694826</v>
      </c>
      <c r="G39" s="117">
        <f>+'Q10'!G39/'Q2'!G39*100</f>
        <v>49.865871833084945</v>
      </c>
      <c r="H39" s="117">
        <f>+'Q10'!H39/'Q2'!H39*100</f>
        <v>45.764517847629193</v>
      </c>
    </row>
    <row r="40" spans="2:9" ht="14" hidden="1" customHeight="1" outlineLevel="1" x14ac:dyDescent="0.3">
      <c r="B40" s="100" t="s">
        <v>316</v>
      </c>
      <c r="C40" s="116">
        <f>+'Q10'!C40/'Q2'!C40*100</f>
        <v>37.018700565641709</v>
      </c>
      <c r="D40" s="117">
        <f>+'Q10'!D40/'Q2'!D40*100</f>
        <v>14.556619532738866</v>
      </c>
      <c r="E40" s="117">
        <f>+'Q10'!E40/'Q2'!E40*100</f>
        <v>31.801029683609087</v>
      </c>
      <c r="F40" s="117">
        <f>+'Q10'!F40/'Q2'!F40*100</f>
        <v>53.071277276981434</v>
      </c>
      <c r="G40" s="117">
        <f>+'Q10'!G40/'Q2'!G40*100</f>
        <v>53.780133787706674</v>
      </c>
      <c r="H40" s="117">
        <f>+'Q10'!H40/'Q2'!H40*100</f>
        <v>79.05200032859608</v>
      </c>
    </row>
    <row r="41" spans="2:9" ht="14" hidden="1" customHeight="1" outlineLevel="1" x14ac:dyDescent="0.3">
      <c r="B41" s="100" t="s">
        <v>317</v>
      </c>
      <c r="C41" s="116">
        <f>+'Q10'!C41/'Q2'!C41*100</f>
        <v>49.686469054650146</v>
      </c>
      <c r="D41" s="117">
        <f>+'Q10'!D41/'Q2'!D41*100</f>
        <v>14.095856406339507</v>
      </c>
      <c r="E41" s="117">
        <f>+'Q10'!E41/'Q2'!E41*100</f>
        <v>28.781246492536116</v>
      </c>
      <c r="F41" s="117">
        <f>+'Q10'!F41/'Q2'!F41*100</f>
        <v>43.048918597906251</v>
      </c>
      <c r="G41" s="117">
        <f>+'Q10'!G41/'Q2'!G41*100</f>
        <v>49.637758363520135</v>
      </c>
      <c r="H41" s="117">
        <f>+'Q10'!H41/'Q2'!H41*100</f>
        <v>81.316999584611679</v>
      </c>
    </row>
    <row r="42" spans="2:9" ht="14" customHeight="1" collapsed="1" x14ac:dyDescent="0.3">
      <c r="B42" s="10" t="s">
        <v>51</v>
      </c>
      <c r="C42" s="63">
        <f>+'Q10'!C42/'Q2'!C42*100</f>
        <v>46.975834613772868</v>
      </c>
      <c r="D42" s="20">
        <f>+'Q10'!D42/'Q2'!D42*100</f>
        <v>13.539587491683299</v>
      </c>
      <c r="E42" s="20">
        <f>+'Q10'!E42/'Q2'!E42*100</f>
        <v>30.411089540546982</v>
      </c>
      <c r="F42" s="20">
        <f>+'Q10'!F42/'Q2'!F42*100</f>
        <v>46.196364999063142</v>
      </c>
      <c r="G42" s="20">
        <f>+'Q10'!G42/'Q2'!G42*100</f>
        <v>48.868222495174592</v>
      </c>
      <c r="H42" s="20">
        <f>+'Q10'!H42/'Q2'!H42*100</f>
        <v>65.335506199388462</v>
      </c>
    </row>
    <row r="43" spans="2:9" ht="14" customHeight="1" x14ac:dyDescent="0.3">
      <c r="B43" s="10" t="s">
        <v>52</v>
      </c>
      <c r="C43" s="63">
        <f>+'Q10'!C43/'Q2'!C43*100</f>
        <v>24.419514740412211</v>
      </c>
      <c r="D43" s="20">
        <f>+'Q10'!D43/'Q2'!D43*100</f>
        <v>8.2851538964451912</v>
      </c>
      <c r="E43" s="20">
        <f>+'Q10'!E43/'Q2'!E43*100</f>
        <v>17.144358514490683</v>
      </c>
      <c r="F43" s="20">
        <f>+'Q10'!F43/'Q2'!F43*100</f>
        <v>40.163260140479657</v>
      </c>
      <c r="G43" s="20">
        <f>+'Q10'!G43/'Q2'!G43*100</f>
        <v>50.950148075024678</v>
      </c>
      <c r="H43" s="20">
        <f>+'Q10'!H43/'Q2'!H43*100</f>
        <v>50.545424032221973</v>
      </c>
    </row>
    <row r="44" spans="2:9" ht="14" customHeight="1" x14ac:dyDescent="0.3">
      <c r="B44" s="10" t="s">
        <v>61</v>
      </c>
      <c r="C44" s="63">
        <f>+'Q10'!C44/'Q2'!C44*100</f>
        <v>47.247075828155317</v>
      </c>
      <c r="D44" s="20">
        <f>+'Q10'!D44/'Q2'!D44*100</f>
        <v>16.199546485260772</v>
      </c>
      <c r="E44" s="20">
        <f>+'Q10'!E44/'Q2'!E44*100</f>
        <v>32.640887447020042</v>
      </c>
      <c r="F44" s="20">
        <f>+'Q10'!F44/'Q2'!F44*100</f>
        <v>47.128634735627998</v>
      </c>
      <c r="G44" s="20">
        <f>+'Q10'!G44/'Q2'!G44*100</f>
        <v>51.889168765743079</v>
      </c>
      <c r="H44" s="20">
        <f>+'Q10'!H44/'Q2'!H44*100</f>
        <v>58.549243889035886</v>
      </c>
    </row>
    <row r="45" spans="2:9" ht="14" customHeight="1" x14ac:dyDescent="0.3">
      <c r="B45" s="10" t="s">
        <v>60</v>
      </c>
      <c r="C45" s="63">
        <f>+'Q10'!C45/'Q2'!C45*100</f>
        <v>72.529784570108291</v>
      </c>
      <c r="D45" s="20">
        <f>+'Q10'!D45/'Q2'!D45*100</f>
        <v>26.024279210925645</v>
      </c>
      <c r="E45" s="20">
        <f>+'Q10'!E45/'Q2'!E45*100</f>
        <v>55.542276665670755</v>
      </c>
      <c r="F45" s="20">
        <f>+'Q10'!F45/'Q2'!F45*100</f>
        <v>75.8258133951486</v>
      </c>
      <c r="G45" s="20">
        <f>+'Q10'!G45/'Q2'!G45*100</f>
        <v>79.031198686371098</v>
      </c>
      <c r="H45" s="20">
        <f>+'Q10'!H45/'Q2'!H45*100</f>
        <v>79.934810951760099</v>
      </c>
    </row>
    <row r="46" spans="2:9" ht="14" customHeight="1" x14ac:dyDescent="0.3">
      <c r="B46" s="10" t="s">
        <v>59</v>
      </c>
      <c r="C46" s="63">
        <f>+'Q10'!C46/'Q2'!C46*100</f>
        <v>19.854754727322554</v>
      </c>
      <c r="D46" s="20">
        <f>+'Q10'!D46/'Q2'!D46*100</f>
        <v>11.425054551558217</v>
      </c>
      <c r="E46" s="20">
        <f>+'Q10'!E46/'Q2'!E46*100</f>
        <v>22.111706197398622</v>
      </c>
      <c r="F46" s="20">
        <f>+'Q10'!F46/'Q2'!F46*100</f>
        <v>58.562197092084013</v>
      </c>
      <c r="G46" s="20">
        <f>+'Q10'!G46/'Q2'!G46*100</f>
        <v>56.943056943056945</v>
      </c>
      <c r="H46" s="140" t="s">
        <v>100</v>
      </c>
    </row>
    <row r="47" spans="2:9" ht="14" customHeight="1" x14ac:dyDescent="0.3">
      <c r="B47" s="10" t="s">
        <v>62</v>
      </c>
      <c r="C47" s="63">
        <f>+'Q10'!C47/'Q2'!C47*100</f>
        <v>40.154151538374563</v>
      </c>
      <c r="D47" s="20">
        <f>+'Q10'!D47/'Q2'!D47*100</f>
        <v>22.525583626479055</v>
      </c>
      <c r="E47" s="20">
        <f>+'Q10'!E47/'Q2'!E47*100</f>
        <v>35.862835771864653</v>
      </c>
      <c r="F47" s="20">
        <f>+'Q10'!F47/'Q2'!F47*100</f>
        <v>50.724370213158622</v>
      </c>
      <c r="G47" s="20">
        <f>+'Q10'!G47/'Q2'!G47*100</f>
        <v>62.989682073651544</v>
      </c>
      <c r="H47" s="31">
        <f>+'Q10'!H47/'Q2'!H47*100</f>
        <v>57.483006717812138</v>
      </c>
    </row>
    <row r="48" spans="2:9" ht="14" customHeight="1" x14ac:dyDescent="0.3">
      <c r="B48" s="10" t="s">
        <v>63</v>
      </c>
      <c r="C48" s="63">
        <f>+'Q10'!C48/'Q2'!C48*100</f>
        <v>28.362242270999566</v>
      </c>
      <c r="D48" s="20">
        <f>+'Q10'!D48/'Q2'!D48*100</f>
        <v>12.444825895046591</v>
      </c>
      <c r="E48" s="20">
        <f>+'Q10'!E48/'Q2'!E48*100</f>
        <v>24.337947035762859</v>
      </c>
      <c r="F48" s="20">
        <f>+'Q10'!F48/'Q2'!F48*100</f>
        <v>32.973698474563143</v>
      </c>
      <c r="G48" s="20">
        <f>+'Q10'!G48/'Q2'!G48*100</f>
        <v>28.729561568513962</v>
      </c>
      <c r="H48" s="31">
        <f>+'Q10'!H48/'Q2'!H48*100</f>
        <v>29.23144007382394</v>
      </c>
    </row>
    <row r="49" spans="2:8" ht="14" customHeight="1" x14ac:dyDescent="0.3">
      <c r="B49" s="10" t="s">
        <v>69</v>
      </c>
      <c r="C49" s="63">
        <f>+'Q10'!C49/'Q2'!C49*100</f>
        <v>31.420145190562614</v>
      </c>
      <c r="D49" s="20">
        <f>+'Q10'!D49/'Q2'!D49*100</f>
        <v>9.5238095238095237</v>
      </c>
      <c r="E49" s="20">
        <f>+'Q10'!E49/'Q2'!E49*100</f>
        <v>23.94807520143241</v>
      </c>
      <c r="F49" s="20">
        <f>+'Q10'!F49/'Q2'!F49*100</f>
        <v>45.859085290482078</v>
      </c>
      <c r="G49" s="20">
        <f>+'Q10'!G49/'Q2'!G49*100</f>
        <v>73.442136498516319</v>
      </c>
      <c r="H49" s="140" t="s">
        <v>100</v>
      </c>
    </row>
    <row r="50" spans="2:8" ht="14" customHeight="1" x14ac:dyDescent="0.3">
      <c r="B50" s="10" t="s">
        <v>64</v>
      </c>
      <c r="C50" s="63">
        <f>+'Q10'!C50/'Q2'!C50*100</f>
        <v>31.688981655890984</v>
      </c>
      <c r="D50" s="20">
        <f>+'Q10'!D50/'Q2'!D50*100</f>
        <v>15.679343984165135</v>
      </c>
      <c r="E50" s="20">
        <f>+'Q10'!E50/'Q2'!E50*100</f>
        <v>28.106444996221526</v>
      </c>
      <c r="F50" s="20">
        <f>+'Q10'!F50/'Q2'!F50*100</f>
        <v>37.366826822644661</v>
      </c>
      <c r="G50" s="20">
        <f>+'Q10'!G50/'Q2'!G50*100</f>
        <v>48.490466101694921</v>
      </c>
      <c r="H50" s="20">
        <f>+'Q10'!H50/'Q2'!H50*100</f>
        <v>32.404382087257346</v>
      </c>
    </row>
    <row r="51" spans="2:8" ht="14" customHeight="1" x14ac:dyDescent="0.3">
      <c r="B51" s="10" t="s">
        <v>65</v>
      </c>
      <c r="C51" s="63">
        <f>+'Q10'!C51/'Q2'!C51*100</f>
        <v>37.173497486899798</v>
      </c>
      <c r="D51" s="20">
        <f>+'Q10'!D51/'Q2'!D51*100</f>
        <v>15.129327789837744</v>
      </c>
      <c r="E51" s="20">
        <f>+'Q10'!E51/'Q2'!E51*100</f>
        <v>31.639417360285378</v>
      </c>
      <c r="F51" s="20">
        <f>+'Q10'!F51/'Q2'!F51*100</f>
        <v>37.793101989444629</v>
      </c>
      <c r="G51" s="20">
        <f>+'Q10'!G51/'Q2'!G51*100</f>
        <v>47.187220954459768</v>
      </c>
      <c r="H51" s="20">
        <f>+'Q10'!H51/'Q2'!H51*100</f>
        <v>45.06806119956476</v>
      </c>
    </row>
    <row r="52" spans="2:8" ht="14" customHeight="1" x14ac:dyDescent="0.3">
      <c r="B52" s="10" t="s">
        <v>66</v>
      </c>
      <c r="C52" s="63">
        <f>+'Q10'!C52/'Q2'!C52*100</f>
        <v>23.931736566402005</v>
      </c>
      <c r="D52" s="20">
        <f>+'Q10'!D52/'Q2'!D52*100</f>
        <v>9.8153426694757719</v>
      </c>
      <c r="E52" s="20">
        <f>+'Q10'!E52/'Q2'!E52*100</f>
        <v>16.737424417856683</v>
      </c>
      <c r="F52" s="20">
        <f>+'Q10'!F52/'Q2'!F52*100</f>
        <v>30.907997594708359</v>
      </c>
      <c r="G52" s="20">
        <f>+'Q10'!G52/'Q2'!G52*100</f>
        <v>38.728323699421964</v>
      </c>
      <c r="H52" s="20">
        <f>+'Q10'!H52/'Q2'!H52*100</f>
        <v>47.812359043752814</v>
      </c>
    </row>
    <row r="53" spans="2:8" ht="14" customHeight="1" x14ac:dyDescent="0.3">
      <c r="B53" s="10" t="s">
        <v>67</v>
      </c>
      <c r="C53" s="63">
        <f>+'Q10'!C53/'Q2'!C53*100</f>
        <v>27.993653361540616</v>
      </c>
      <c r="D53" s="20">
        <f>+'Q10'!D53/'Q2'!D53*100</f>
        <v>13.523720614444541</v>
      </c>
      <c r="E53" s="20">
        <f>+'Q10'!E53/'Q2'!E53*100</f>
        <v>25.474124075859848</v>
      </c>
      <c r="F53" s="20">
        <f>+'Q10'!F53/'Q2'!F53*100</f>
        <v>40.842943437671607</v>
      </c>
      <c r="G53" s="20">
        <f>+'Q10'!G53/'Q2'!G53*100</f>
        <v>54.450409720259962</v>
      </c>
      <c r="H53" s="20">
        <f>+'Q10'!H53/'Q2'!H53*100</f>
        <v>55.155814542690649</v>
      </c>
    </row>
    <row r="54" spans="2:8" ht="14" customHeight="1" x14ac:dyDescent="0.3">
      <c r="B54" s="87" t="s">
        <v>68</v>
      </c>
      <c r="C54" s="150">
        <f>+'Q10'!C54/'Q2'!C54*100</f>
        <v>20.8</v>
      </c>
      <c r="D54" s="51">
        <f>+'Q10'!D54/'Q2'!D54*100</f>
        <v>22.222222222222221</v>
      </c>
      <c r="E54" s="51">
        <f>+'Q10'!E54/'Q2'!E54*100</f>
        <v>19.718309859154928</v>
      </c>
      <c r="F54" s="142" t="s">
        <v>100</v>
      </c>
      <c r="G54" s="142" t="s">
        <v>100</v>
      </c>
      <c r="H54" s="142" t="s">
        <v>100</v>
      </c>
    </row>
    <row r="55" spans="2:8" ht="3.75" customHeight="1" x14ac:dyDescent="0.3"/>
    <row r="56" spans="2:8" x14ac:dyDescent="0.3">
      <c r="B56" s="32" t="s">
        <v>242</v>
      </c>
    </row>
    <row r="57" spans="2:8" x14ac:dyDescent="0.3">
      <c r="B57" s="187" t="s">
        <v>173</v>
      </c>
      <c r="C57" s="187"/>
      <c r="D57" s="187"/>
      <c r="E57" s="187"/>
      <c r="F57" s="187"/>
      <c r="G57" s="187"/>
      <c r="H57" s="187"/>
    </row>
    <row r="58" spans="2:8" ht="25.5" customHeight="1" x14ac:dyDescent="0.3">
      <c r="B58" s="187"/>
      <c r="C58" s="187"/>
      <c r="D58" s="187"/>
      <c r="E58" s="187"/>
      <c r="F58" s="187"/>
      <c r="G58" s="187"/>
      <c r="H58" s="187"/>
    </row>
  </sheetData>
  <mergeCells count="9">
    <mergeCell ref="B2:H2"/>
    <mergeCell ref="B3:H3"/>
    <mergeCell ref="B57:H58"/>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54"/>
  <sheetViews>
    <sheetView workbookViewId="0">
      <selection activeCell="B35" sqref="B35"/>
    </sheetView>
  </sheetViews>
  <sheetFormatPr defaultColWidth="9.1796875" defaultRowHeight="12.5" outlineLevelRow="1" x14ac:dyDescent="0.3"/>
  <cols>
    <col min="1" max="1" width="2.54296875" style="1" customWidth="1"/>
    <col min="2" max="2" width="67.1796875" style="1" customWidth="1"/>
    <col min="3" max="7" width="9.1796875" style="3" customWidth="1"/>
    <col min="8" max="8" width="9.1796875" style="1" customWidth="1"/>
    <col min="9" max="252" width="9.1796875" style="1"/>
    <col min="253" max="253" width="51.1796875" style="1" customWidth="1"/>
    <col min="254" max="261" width="9.81640625" style="1" customWidth="1"/>
    <col min="262" max="508" width="9.1796875" style="1"/>
    <col min="509" max="509" width="51.1796875" style="1" customWidth="1"/>
    <col min="510" max="517" width="9.81640625" style="1" customWidth="1"/>
    <col min="518" max="764" width="9.1796875" style="1"/>
    <col min="765" max="765" width="51.1796875" style="1" customWidth="1"/>
    <col min="766" max="773" width="9.81640625" style="1" customWidth="1"/>
    <col min="774" max="1020" width="9.1796875" style="1"/>
    <col min="1021" max="1021" width="51.1796875" style="1" customWidth="1"/>
    <col min="1022" max="1029" width="9.81640625" style="1" customWidth="1"/>
    <col min="1030" max="1276" width="9.1796875" style="1"/>
    <col min="1277" max="1277" width="51.1796875" style="1" customWidth="1"/>
    <col min="1278" max="1285" width="9.81640625" style="1" customWidth="1"/>
    <col min="1286" max="1532" width="9.1796875" style="1"/>
    <col min="1533" max="1533" width="51.1796875" style="1" customWidth="1"/>
    <col min="1534" max="1541" width="9.81640625" style="1" customWidth="1"/>
    <col min="1542" max="1788" width="9.1796875" style="1"/>
    <col min="1789" max="1789" width="51.1796875" style="1" customWidth="1"/>
    <col min="1790" max="1797" width="9.81640625" style="1" customWidth="1"/>
    <col min="1798" max="2044" width="9.1796875" style="1"/>
    <col min="2045" max="2045" width="51.1796875" style="1" customWidth="1"/>
    <col min="2046" max="2053" width="9.81640625" style="1" customWidth="1"/>
    <col min="2054" max="2300" width="9.1796875" style="1"/>
    <col min="2301" max="2301" width="51.1796875" style="1" customWidth="1"/>
    <col min="2302" max="2309" width="9.81640625" style="1" customWidth="1"/>
    <col min="2310" max="2556" width="9.1796875" style="1"/>
    <col min="2557" max="2557" width="51.1796875" style="1" customWidth="1"/>
    <col min="2558" max="2565" width="9.81640625" style="1" customWidth="1"/>
    <col min="2566" max="2812" width="9.1796875" style="1"/>
    <col min="2813" max="2813" width="51.1796875" style="1" customWidth="1"/>
    <col min="2814" max="2821" width="9.81640625" style="1" customWidth="1"/>
    <col min="2822" max="3068" width="9.1796875" style="1"/>
    <col min="3069" max="3069" width="51.1796875" style="1" customWidth="1"/>
    <col min="3070" max="3077" width="9.81640625" style="1" customWidth="1"/>
    <col min="3078" max="3324" width="9.1796875" style="1"/>
    <col min="3325" max="3325" width="51.1796875" style="1" customWidth="1"/>
    <col min="3326" max="3333" width="9.81640625" style="1" customWidth="1"/>
    <col min="3334" max="3580" width="9.1796875" style="1"/>
    <col min="3581" max="3581" width="51.1796875" style="1" customWidth="1"/>
    <col min="3582" max="3589" width="9.81640625" style="1" customWidth="1"/>
    <col min="3590" max="3836" width="9.1796875" style="1"/>
    <col min="3837" max="3837" width="51.1796875" style="1" customWidth="1"/>
    <col min="3838" max="3845" width="9.81640625" style="1" customWidth="1"/>
    <col min="3846" max="4092" width="9.1796875" style="1"/>
    <col min="4093" max="4093" width="51.1796875" style="1" customWidth="1"/>
    <col min="4094" max="4101" width="9.81640625" style="1" customWidth="1"/>
    <col min="4102" max="4348" width="9.1796875" style="1"/>
    <col min="4349" max="4349" width="51.1796875" style="1" customWidth="1"/>
    <col min="4350" max="4357" width="9.81640625" style="1" customWidth="1"/>
    <col min="4358" max="4604" width="9.1796875" style="1"/>
    <col min="4605" max="4605" width="51.1796875" style="1" customWidth="1"/>
    <col min="4606" max="4613" width="9.81640625" style="1" customWidth="1"/>
    <col min="4614" max="4860" width="9.1796875" style="1"/>
    <col min="4861" max="4861" width="51.1796875" style="1" customWidth="1"/>
    <col min="4862" max="4869" width="9.81640625" style="1" customWidth="1"/>
    <col min="4870" max="5116" width="9.1796875" style="1"/>
    <col min="5117" max="5117" width="51.1796875" style="1" customWidth="1"/>
    <col min="5118" max="5125" width="9.81640625" style="1" customWidth="1"/>
    <col min="5126" max="5372" width="9.1796875" style="1"/>
    <col min="5373" max="5373" width="51.1796875" style="1" customWidth="1"/>
    <col min="5374" max="5381" width="9.81640625" style="1" customWidth="1"/>
    <col min="5382" max="5628" width="9.1796875" style="1"/>
    <col min="5629" max="5629" width="51.1796875" style="1" customWidth="1"/>
    <col min="5630" max="5637" width="9.81640625" style="1" customWidth="1"/>
    <col min="5638" max="5884" width="9.1796875" style="1"/>
    <col min="5885" max="5885" width="51.1796875" style="1" customWidth="1"/>
    <col min="5886" max="5893" width="9.81640625" style="1" customWidth="1"/>
    <col min="5894" max="6140" width="9.1796875" style="1"/>
    <col min="6141" max="6141" width="51.1796875" style="1" customWidth="1"/>
    <col min="6142" max="6149" width="9.81640625" style="1" customWidth="1"/>
    <col min="6150" max="6396" width="9.1796875" style="1"/>
    <col min="6397" max="6397" width="51.1796875" style="1" customWidth="1"/>
    <col min="6398" max="6405" width="9.81640625" style="1" customWidth="1"/>
    <col min="6406" max="6652" width="9.1796875" style="1"/>
    <col min="6653" max="6653" width="51.1796875" style="1" customWidth="1"/>
    <col min="6654" max="6661" width="9.81640625" style="1" customWidth="1"/>
    <col min="6662" max="6908" width="9.1796875" style="1"/>
    <col min="6909" max="6909" width="51.1796875" style="1" customWidth="1"/>
    <col min="6910" max="6917" width="9.81640625" style="1" customWidth="1"/>
    <col min="6918" max="7164" width="9.1796875" style="1"/>
    <col min="7165" max="7165" width="51.1796875" style="1" customWidth="1"/>
    <col min="7166" max="7173" width="9.81640625" style="1" customWidth="1"/>
    <col min="7174" max="7420" width="9.1796875" style="1"/>
    <col min="7421" max="7421" width="51.1796875" style="1" customWidth="1"/>
    <col min="7422" max="7429" width="9.81640625" style="1" customWidth="1"/>
    <col min="7430" max="7676" width="9.1796875" style="1"/>
    <col min="7677" max="7677" width="51.1796875" style="1" customWidth="1"/>
    <col min="7678" max="7685" width="9.81640625" style="1" customWidth="1"/>
    <col min="7686" max="7932" width="9.1796875" style="1"/>
    <col min="7933" max="7933" width="51.1796875" style="1" customWidth="1"/>
    <col min="7934" max="7941" width="9.81640625" style="1" customWidth="1"/>
    <col min="7942" max="8188" width="9.1796875" style="1"/>
    <col min="8189" max="8189" width="51.1796875" style="1" customWidth="1"/>
    <col min="8190" max="8197" width="9.81640625" style="1" customWidth="1"/>
    <col min="8198" max="8444" width="9.1796875" style="1"/>
    <col min="8445" max="8445" width="51.1796875" style="1" customWidth="1"/>
    <col min="8446" max="8453" width="9.81640625" style="1" customWidth="1"/>
    <col min="8454" max="8700" width="9.1796875" style="1"/>
    <col min="8701" max="8701" width="51.1796875" style="1" customWidth="1"/>
    <col min="8702" max="8709" width="9.81640625" style="1" customWidth="1"/>
    <col min="8710" max="8956" width="9.1796875" style="1"/>
    <col min="8957" max="8957" width="51.1796875" style="1" customWidth="1"/>
    <col min="8958" max="8965" width="9.81640625" style="1" customWidth="1"/>
    <col min="8966" max="9212" width="9.1796875" style="1"/>
    <col min="9213" max="9213" width="51.1796875" style="1" customWidth="1"/>
    <col min="9214" max="9221" width="9.81640625" style="1" customWidth="1"/>
    <col min="9222" max="9468" width="9.1796875" style="1"/>
    <col min="9469" max="9469" width="51.1796875" style="1" customWidth="1"/>
    <col min="9470" max="9477" width="9.81640625" style="1" customWidth="1"/>
    <col min="9478" max="9724" width="9.1796875" style="1"/>
    <col min="9725" max="9725" width="51.1796875" style="1" customWidth="1"/>
    <col min="9726" max="9733" width="9.81640625" style="1" customWidth="1"/>
    <col min="9734" max="9980" width="9.1796875" style="1"/>
    <col min="9981" max="9981" width="51.1796875" style="1" customWidth="1"/>
    <col min="9982" max="9989" width="9.81640625" style="1" customWidth="1"/>
    <col min="9990" max="10236" width="9.1796875" style="1"/>
    <col min="10237" max="10237" width="51.1796875" style="1" customWidth="1"/>
    <col min="10238" max="10245" width="9.81640625" style="1" customWidth="1"/>
    <col min="10246" max="10492" width="9.1796875" style="1"/>
    <col min="10493" max="10493" width="51.1796875" style="1" customWidth="1"/>
    <col min="10494" max="10501" width="9.81640625" style="1" customWidth="1"/>
    <col min="10502" max="10748" width="9.1796875" style="1"/>
    <col min="10749" max="10749" width="51.1796875" style="1" customWidth="1"/>
    <col min="10750" max="10757" width="9.81640625" style="1" customWidth="1"/>
    <col min="10758" max="11004" width="9.1796875" style="1"/>
    <col min="11005" max="11005" width="51.1796875" style="1" customWidth="1"/>
    <col min="11006" max="11013" width="9.81640625" style="1" customWidth="1"/>
    <col min="11014" max="11260" width="9.1796875" style="1"/>
    <col min="11261" max="11261" width="51.1796875" style="1" customWidth="1"/>
    <col min="11262" max="11269" width="9.81640625" style="1" customWidth="1"/>
    <col min="11270" max="11516" width="9.1796875" style="1"/>
    <col min="11517" max="11517" width="51.1796875" style="1" customWidth="1"/>
    <col min="11518" max="11525" width="9.81640625" style="1" customWidth="1"/>
    <col min="11526" max="11772" width="9.1796875" style="1"/>
    <col min="11773" max="11773" width="51.1796875" style="1" customWidth="1"/>
    <col min="11774" max="11781" width="9.81640625" style="1" customWidth="1"/>
    <col min="11782" max="12028" width="9.1796875" style="1"/>
    <col min="12029" max="12029" width="51.1796875" style="1" customWidth="1"/>
    <col min="12030" max="12037" width="9.81640625" style="1" customWidth="1"/>
    <col min="12038" max="12284" width="9.1796875" style="1"/>
    <col min="12285" max="12285" width="51.1796875" style="1" customWidth="1"/>
    <col min="12286" max="12293" width="9.81640625" style="1" customWidth="1"/>
    <col min="12294" max="12540" width="9.1796875" style="1"/>
    <col min="12541" max="12541" width="51.1796875" style="1" customWidth="1"/>
    <col min="12542" max="12549" width="9.81640625" style="1" customWidth="1"/>
    <col min="12550" max="12796" width="9.1796875" style="1"/>
    <col min="12797" max="12797" width="51.1796875" style="1" customWidth="1"/>
    <col min="12798" max="12805" width="9.81640625" style="1" customWidth="1"/>
    <col min="12806" max="13052" width="9.1796875" style="1"/>
    <col min="13053" max="13053" width="51.1796875" style="1" customWidth="1"/>
    <col min="13054" max="13061" width="9.81640625" style="1" customWidth="1"/>
    <col min="13062" max="13308" width="9.1796875" style="1"/>
    <col min="13309" max="13309" width="51.1796875" style="1" customWidth="1"/>
    <col min="13310" max="13317" width="9.81640625" style="1" customWidth="1"/>
    <col min="13318" max="13564" width="9.1796875" style="1"/>
    <col min="13565" max="13565" width="51.1796875" style="1" customWidth="1"/>
    <col min="13566" max="13573" width="9.81640625" style="1" customWidth="1"/>
    <col min="13574" max="13820" width="9.1796875" style="1"/>
    <col min="13821" max="13821" width="51.1796875" style="1" customWidth="1"/>
    <col min="13822" max="13829" width="9.81640625" style="1" customWidth="1"/>
    <col min="13830" max="14076" width="9.1796875" style="1"/>
    <col min="14077" max="14077" width="51.1796875" style="1" customWidth="1"/>
    <col min="14078" max="14085" width="9.81640625" style="1" customWidth="1"/>
    <col min="14086" max="14332" width="9.1796875" style="1"/>
    <col min="14333" max="14333" width="51.1796875" style="1" customWidth="1"/>
    <col min="14334" max="14341" width="9.81640625" style="1" customWidth="1"/>
    <col min="14342" max="14588" width="9.1796875" style="1"/>
    <col min="14589" max="14589" width="51.1796875" style="1" customWidth="1"/>
    <col min="14590" max="14597" width="9.81640625" style="1" customWidth="1"/>
    <col min="14598" max="14844" width="9.1796875" style="1"/>
    <col min="14845" max="14845" width="51.1796875" style="1" customWidth="1"/>
    <col min="14846" max="14853" width="9.81640625" style="1" customWidth="1"/>
    <col min="14854" max="15100" width="9.1796875" style="1"/>
    <col min="15101" max="15101" width="51.1796875" style="1" customWidth="1"/>
    <col min="15102" max="15109" width="9.81640625" style="1" customWidth="1"/>
    <col min="15110" max="15356" width="9.1796875" style="1"/>
    <col min="15357" max="15357" width="51.1796875" style="1" customWidth="1"/>
    <col min="15358" max="15365" width="9.81640625" style="1" customWidth="1"/>
    <col min="15366" max="15612" width="9.1796875" style="1"/>
    <col min="15613" max="15613" width="51.1796875" style="1" customWidth="1"/>
    <col min="15614" max="15621" width="9.81640625" style="1" customWidth="1"/>
    <col min="15622" max="15868" width="9.1796875" style="1"/>
    <col min="15869" max="15869" width="51.1796875" style="1" customWidth="1"/>
    <col min="15870" max="15877" width="9.81640625" style="1" customWidth="1"/>
    <col min="15878" max="16384" width="9.1796875" style="1"/>
  </cols>
  <sheetData>
    <row r="1" spans="2:9" ht="14" x14ac:dyDescent="0.3">
      <c r="H1" s="36" t="s">
        <v>169</v>
      </c>
    </row>
    <row r="2" spans="2:9" ht="28.5" customHeight="1" x14ac:dyDescent="0.3">
      <c r="B2" s="178" t="s">
        <v>168</v>
      </c>
      <c r="C2" s="178"/>
      <c r="D2" s="178"/>
      <c r="E2" s="178"/>
      <c r="F2" s="178"/>
      <c r="G2" s="178"/>
      <c r="H2" s="178"/>
    </row>
    <row r="3" spans="2:9" x14ac:dyDescent="0.3">
      <c r="B3" s="179">
        <v>2022</v>
      </c>
      <c r="C3" s="179"/>
      <c r="D3" s="179"/>
      <c r="E3" s="179"/>
      <c r="F3" s="179"/>
      <c r="G3" s="179"/>
      <c r="H3" s="179"/>
    </row>
    <row r="4" spans="2:9" ht="15" customHeight="1" x14ac:dyDescent="0.3">
      <c r="B4" s="10" t="s">
        <v>115</v>
      </c>
      <c r="C4" s="18"/>
      <c r="D4" s="18"/>
      <c r="E4" s="18"/>
      <c r="F4" s="18"/>
      <c r="G4" s="18"/>
      <c r="H4" s="18"/>
    </row>
    <row r="5" spans="2:9" ht="18" customHeight="1" x14ac:dyDescent="0.3">
      <c r="B5" s="45" t="s">
        <v>76</v>
      </c>
      <c r="C5" s="188" t="s">
        <v>0</v>
      </c>
      <c r="D5" s="189" t="s">
        <v>54</v>
      </c>
      <c r="E5" s="189" t="s">
        <v>44</v>
      </c>
      <c r="F5" s="189" t="s">
        <v>45</v>
      </c>
      <c r="G5" s="189" t="s">
        <v>55</v>
      </c>
      <c r="H5" s="189" t="s">
        <v>56</v>
      </c>
    </row>
    <row r="6" spans="2:9" ht="17" customHeight="1" x14ac:dyDescent="0.3">
      <c r="B6" s="93" t="s">
        <v>46</v>
      </c>
      <c r="C6" s="188"/>
      <c r="D6" s="189"/>
      <c r="E6" s="189"/>
      <c r="F6" s="189"/>
      <c r="G6" s="189"/>
      <c r="H6" s="189"/>
    </row>
    <row r="7" spans="2:9" ht="14" customHeight="1" x14ac:dyDescent="0.3">
      <c r="B7" s="40" t="s">
        <v>0</v>
      </c>
      <c r="C7" s="39">
        <v>1185194</v>
      </c>
      <c r="D7" s="39">
        <v>71398</v>
      </c>
      <c r="E7" s="39">
        <v>207976</v>
      </c>
      <c r="F7" s="39">
        <v>329715</v>
      </c>
      <c r="G7" s="39">
        <v>120330</v>
      </c>
      <c r="H7" s="39">
        <v>455775</v>
      </c>
    </row>
    <row r="8" spans="2:9" ht="14" customHeight="1" x14ac:dyDescent="0.3">
      <c r="B8" s="10" t="s">
        <v>53</v>
      </c>
      <c r="C8" s="57">
        <v>14648</v>
      </c>
      <c r="D8" s="15">
        <v>2452</v>
      </c>
      <c r="E8" s="15">
        <v>4659</v>
      </c>
      <c r="F8" s="15">
        <v>4492</v>
      </c>
      <c r="G8" s="15">
        <v>942</v>
      </c>
      <c r="H8" s="15">
        <v>2103</v>
      </c>
    </row>
    <row r="9" spans="2:9" ht="14" customHeight="1" x14ac:dyDescent="0.3">
      <c r="B9" s="10" t="s">
        <v>47</v>
      </c>
      <c r="C9" s="57">
        <v>4462</v>
      </c>
      <c r="D9" s="15">
        <v>275</v>
      </c>
      <c r="E9" s="15">
        <v>1161</v>
      </c>
      <c r="F9" s="15">
        <v>1396</v>
      </c>
      <c r="G9" s="15">
        <v>359</v>
      </c>
      <c r="H9" s="15">
        <v>1271</v>
      </c>
    </row>
    <row r="10" spans="2:9" ht="14" customHeight="1" x14ac:dyDescent="0.3">
      <c r="B10" s="10" t="s">
        <v>48</v>
      </c>
      <c r="C10" s="58">
        <f>+SUM(C11:C34)</f>
        <v>279502</v>
      </c>
      <c r="D10" s="14">
        <f t="shared" ref="D10:G10" si="0">+SUM(D11:D34)</f>
        <v>7039</v>
      </c>
      <c r="E10" s="14">
        <f t="shared" si="0"/>
        <v>47248</v>
      </c>
      <c r="F10" s="14">
        <f t="shared" si="0"/>
        <v>109294</v>
      </c>
      <c r="G10" s="14">
        <f t="shared" si="0"/>
        <v>43934</v>
      </c>
      <c r="H10" s="14">
        <f>+SUM(H11:H34)</f>
        <v>71987</v>
      </c>
    </row>
    <row r="11" spans="2:9" s="99" customFormat="1" ht="14" hidden="1" customHeight="1" outlineLevel="1" x14ac:dyDescent="0.35">
      <c r="B11" s="100" t="s">
        <v>291</v>
      </c>
      <c r="C11" s="112">
        <v>35380</v>
      </c>
      <c r="D11" s="111">
        <v>1131</v>
      </c>
      <c r="E11" s="111">
        <v>5846</v>
      </c>
      <c r="F11" s="111">
        <v>15453</v>
      </c>
      <c r="G11" s="111">
        <v>6750</v>
      </c>
      <c r="H11" s="111">
        <v>6200</v>
      </c>
      <c r="I11" s="14"/>
    </row>
    <row r="12" spans="2:9" s="99" customFormat="1" ht="14" hidden="1" customHeight="1" outlineLevel="1" x14ac:dyDescent="0.35">
      <c r="B12" s="100" t="s">
        <v>292</v>
      </c>
      <c r="C12" s="112">
        <v>6092</v>
      </c>
      <c r="D12" s="111">
        <v>129</v>
      </c>
      <c r="E12" s="111">
        <v>1311</v>
      </c>
      <c r="F12" s="111">
        <v>1865</v>
      </c>
      <c r="G12" s="111">
        <v>522</v>
      </c>
      <c r="H12" s="111">
        <v>2265</v>
      </c>
      <c r="I12" s="14"/>
    </row>
    <row r="13" spans="2:9" s="99" customFormat="1" ht="14" hidden="1" customHeight="1" outlineLevel="1" x14ac:dyDescent="0.35">
      <c r="B13" s="100" t="s">
        <v>293</v>
      </c>
      <c r="C13" s="112">
        <v>334</v>
      </c>
      <c r="D13" s="160" t="s">
        <v>100</v>
      </c>
      <c r="E13" s="160" t="s">
        <v>100</v>
      </c>
      <c r="F13" s="160" t="s">
        <v>100</v>
      </c>
      <c r="G13" s="111">
        <v>334</v>
      </c>
      <c r="H13" s="160" t="s">
        <v>100</v>
      </c>
      <c r="I13" s="14"/>
    </row>
    <row r="14" spans="2:9" s="99" customFormat="1" ht="14" hidden="1" customHeight="1" outlineLevel="1" x14ac:dyDescent="0.35">
      <c r="B14" s="100" t="s">
        <v>294</v>
      </c>
      <c r="C14" s="112">
        <v>16379</v>
      </c>
      <c r="D14" s="111">
        <v>223</v>
      </c>
      <c r="E14" s="111">
        <v>2131</v>
      </c>
      <c r="F14" s="111">
        <v>7983</v>
      </c>
      <c r="G14" s="111">
        <v>2931</v>
      </c>
      <c r="H14" s="111">
        <v>3111</v>
      </c>
      <c r="I14" s="14"/>
    </row>
    <row r="15" spans="2:9" s="99" customFormat="1" ht="14" hidden="1" customHeight="1" outlineLevel="1" x14ac:dyDescent="0.35">
      <c r="B15" s="100" t="s">
        <v>295</v>
      </c>
      <c r="C15" s="112">
        <v>17219</v>
      </c>
      <c r="D15" s="111">
        <v>337</v>
      </c>
      <c r="E15" s="111">
        <v>3719</v>
      </c>
      <c r="F15" s="111">
        <v>10934</v>
      </c>
      <c r="G15" s="111">
        <v>1125</v>
      </c>
      <c r="H15" s="111">
        <v>1104</v>
      </c>
      <c r="I15" s="14"/>
    </row>
    <row r="16" spans="2:9" s="99" customFormat="1" ht="14" hidden="1" customHeight="1" outlineLevel="1" x14ac:dyDescent="0.35">
      <c r="B16" s="100" t="s">
        <v>296</v>
      </c>
      <c r="C16" s="112">
        <v>10418</v>
      </c>
      <c r="D16" s="111">
        <v>130</v>
      </c>
      <c r="E16" s="111">
        <v>1403</v>
      </c>
      <c r="F16" s="111">
        <v>5103</v>
      </c>
      <c r="G16" s="111">
        <v>1036</v>
      </c>
      <c r="H16" s="111">
        <v>2746</v>
      </c>
      <c r="I16" s="14"/>
    </row>
    <row r="17" spans="2:9" s="99" customFormat="1" ht="14" hidden="1" customHeight="1" outlineLevel="1" x14ac:dyDescent="0.35">
      <c r="B17" s="100" t="s">
        <v>297</v>
      </c>
      <c r="C17" s="112">
        <v>10489</v>
      </c>
      <c r="D17" s="111">
        <v>565</v>
      </c>
      <c r="E17" s="111">
        <v>2575</v>
      </c>
      <c r="F17" s="111">
        <v>4037</v>
      </c>
      <c r="G17" s="111">
        <v>1557</v>
      </c>
      <c r="H17" s="111">
        <v>1755</v>
      </c>
      <c r="I17" s="14"/>
    </row>
    <row r="18" spans="2:9" s="99" customFormat="1" ht="14" hidden="1" customHeight="1" outlineLevel="1" x14ac:dyDescent="0.35">
      <c r="B18" s="100" t="s">
        <v>298</v>
      </c>
      <c r="C18" s="112">
        <v>6897</v>
      </c>
      <c r="D18" s="111">
        <v>63</v>
      </c>
      <c r="E18" s="111">
        <v>989</v>
      </c>
      <c r="F18" s="111">
        <v>3297</v>
      </c>
      <c r="G18" s="111">
        <v>1641</v>
      </c>
      <c r="H18" s="111">
        <v>907</v>
      </c>
      <c r="I18" s="14"/>
    </row>
    <row r="19" spans="2:9" s="99" customFormat="1" ht="14" hidden="1" customHeight="1" outlineLevel="1" x14ac:dyDescent="0.35">
      <c r="B19" s="100" t="s">
        <v>299</v>
      </c>
      <c r="C19" s="112">
        <v>3682</v>
      </c>
      <c r="D19" s="111">
        <v>217</v>
      </c>
      <c r="E19" s="111">
        <v>1415</v>
      </c>
      <c r="F19" s="111">
        <v>1272</v>
      </c>
      <c r="G19" s="111">
        <v>152</v>
      </c>
      <c r="H19" s="111">
        <v>626</v>
      </c>
      <c r="I19" s="14"/>
    </row>
    <row r="20" spans="2:9" s="99" customFormat="1" ht="14" hidden="1" customHeight="1" outlineLevel="1" x14ac:dyDescent="0.35">
      <c r="B20" s="100" t="s">
        <v>300</v>
      </c>
      <c r="C20" s="112">
        <v>1039</v>
      </c>
      <c r="D20" s="111">
        <v>9</v>
      </c>
      <c r="E20" s="111">
        <v>48</v>
      </c>
      <c r="F20" s="111">
        <v>100</v>
      </c>
      <c r="G20" s="160" t="s">
        <v>100</v>
      </c>
      <c r="H20" s="111">
        <v>882</v>
      </c>
      <c r="I20" s="14"/>
    </row>
    <row r="21" spans="2:9" s="99" customFormat="1" ht="14" hidden="1" customHeight="1" outlineLevel="1" x14ac:dyDescent="0.35">
      <c r="B21" s="100" t="s">
        <v>301</v>
      </c>
      <c r="C21" s="112">
        <v>8504</v>
      </c>
      <c r="D21" s="111">
        <v>165</v>
      </c>
      <c r="E21" s="111">
        <v>1788</v>
      </c>
      <c r="F21" s="111">
        <v>3918</v>
      </c>
      <c r="G21" s="111">
        <v>1281</v>
      </c>
      <c r="H21" s="111">
        <v>1352</v>
      </c>
      <c r="I21" s="14"/>
    </row>
    <row r="22" spans="2:9" s="99" customFormat="1" ht="14" hidden="1" customHeight="1" outlineLevel="1" x14ac:dyDescent="0.35">
      <c r="B22" s="100" t="s">
        <v>302</v>
      </c>
      <c r="C22" s="112">
        <v>7780</v>
      </c>
      <c r="D22" s="111">
        <v>46</v>
      </c>
      <c r="E22" s="111">
        <v>445</v>
      </c>
      <c r="F22" s="111">
        <v>2227</v>
      </c>
      <c r="G22" s="111">
        <v>1991</v>
      </c>
      <c r="H22" s="111">
        <v>3071</v>
      </c>
      <c r="I22" s="14"/>
    </row>
    <row r="23" spans="2:9" s="99" customFormat="1" ht="14" hidden="1" customHeight="1" outlineLevel="1" x14ac:dyDescent="0.35">
      <c r="B23" s="100" t="s">
        <v>303</v>
      </c>
      <c r="C23" s="112">
        <v>17340</v>
      </c>
      <c r="D23" s="111">
        <v>224</v>
      </c>
      <c r="E23" s="111">
        <v>2453</v>
      </c>
      <c r="F23" s="111">
        <v>7907</v>
      </c>
      <c r="G23" s="111">
        <v>3870</v>
      </c>
      <c r="H23" s="111">
        <v>2886</v>
      </c>
      <c r="I23" s="14"/>
    </row>
    <row r="24" spans="2:9" s="99" customFormat="1" ht="14" hidden="1" customHeight="1" outlineLevel="1" x14ac:dyDescent="0.35">
      <c r="B24" s="100" t="s">
        <v>304</v>
      </c>
      <c r="C24" s="112">
        <v>15922</v>
      </c>
      <c r="D24" s="111">
        <v>469</v>
      </c>
      <c r="E24" s="111">
        <v>3569</v>
      </c>
      <c r="F24" s="111">
        <v>5916</v>
      </c>
      <c r="G24" s="111">
        <v>3560</v>
      </c>
      <c r="H24" s="111">
        <v>2408</v>
      </c>
      <c r="I24" s="14"/>
    </row>
    <row r="25" spans="2:9" s="99" customFormat="1" ht="14" hidden="1" customHeight="1" outlineLevel="1" x14ac:dyDescent="0.35">
      <c r="B25" s="100" t="s">
        <v>305</v>
      </c>
      <c r="C25" s="112">
        <v>5816</v>
      </c>
      <c r="D25" s="111">
        <v>42</v>
      </c>
      <c r="E25" s="111">
        <v>541</v>
      </c>
      <c r="F25" s="111">
        <v>2554</v>
      </c>
      <c r="G25" s="111">
        <v>2318</v>
      </c>
      <c r="H25" s="111">
        <v>361</v>
      </c>
      <c r="I25" s="14"/>
    </row>
    <row r="26" spans="2:9" s="99" customFormat="1" ht="14" hidden="1" customHeight="1" outlineLevel="1" x14ac:dyDescent="0.35">
      <c r="B26" s="100" t="s">
        <v>306</v>
      </c>
      <c r="C26" s="112">
        <v>30327</v>
      </c>
      <c r="D26" s="111">
        <v>1697</v>
      </c>
      <c r="E26" s="111">
        <v>9565</v>
      </c>
      <c r="F26" s="111">
        <v>14059</v>
      </c>
      <c r="G26" s="111">
        <v>3133</v>
      </c>
      <c r="H26" s="111">
        <v>1873</v>
      </c>
      <c r="I26" s="14"/>
    </row>
    <row r="27" spans="2:9" s="99" customFormat="1" ht="14" hidden="1" customHeight="1" outlineLevel="1" x14ac:dyDescent="0.35">
      <c r="B27" s="100" t="s">
        <v>307</v>
      </c>
      <c r="C27" s="112">
        <v>8090</v>
      </c>
      <c r="D27" s="111">
        <v>50</v>
      </c>
      <c r="E27" s="111">
        <v>525</v>
      </c>
      <c r="F27" s="111">
        <v>1488</v>
      </c>
      <c r="G27" s="111">
        <v>289</v>
      </c>
      <c r="H27" s="111">
        <v>5738</v>
      </c>
      <c r="I27" s="14"/>
    </row>
    <row r="28" spans="2:9" s="99" customFormat="1" ht="14" hidden="1" customHeight="1" outlineLevel="1" x14ac:dyDescent="0.35">
      <c r="B28" s="100" t="s">
        <v>308</v>
      </c>
      <c r="C28" s="112">
        <v>14011</v>
      </c>
      <c r="D28" s="111">
        <v>112</v>
      </c>
      <c r="E28" s="111">
        <v>1006</v>
      </c>
      <c r="F28" s="111">
        <v>1846</v>
      </c>
      <c r="G28" s="111">
        <v>2132</v>
      </c>
      <c r="H28" s="111">
        <v>8915</v>
      </c>
      <c r="I28" s="14"/>
    </row>
    <row r="29" spans="2:9" s="99" customFormat="1" ht="14" hidden="1" customHeight="1" outlineLevel="1" x14ac:dyDescent="0.35">
      <c r="B29" s="100" t="s">
        <v>309</v>
      </c>
      <c r="C29" s="112">
        <v>10979</v>
      </c>
      <c r="D29" s="111">
        <v>230</v>
      </c>
      <c r="E29" s="111">
        <v>2172</v>
      </c>
      <c r="F29" s="111">
        <v>5335</v>
      </c>
      <c r="G29" s="111">
        <v>639</v>
      </c>
      <c r="H29" s="111">
        <v>2603</v>
      </c>
      <c r="I29" s="14"/>
    </row>
    <row r="30" spans="2:9" s="99" customFormat="1" ht="14" hidden="1" customHeight="1" outlineLevel="1" x14ac:dyDescent="0.35">
      <c r="B30" s="100" t="s">
        <v>310</v>
      </c>
      <c r="C30" s="112">
        <v>25165</v>
      </c>
      <c r="D30" s="111">
        <v>80</v>
      </c>
      <c r="E30" s="111">
        <v>788</v>
      </c>
      <c r="F30" s="111">
        <v>4859</v>
      </c>
      <c r="G30" s="111">
        <v>4260</v>
      </c>
      <c r="H30" s="111">
        <v>15178</v>
      </c>
      <c r="I30" s="14"/>
    </row>
    <row r="31" spans="2:9" s="99" customFormat="1" ht="14" hidden="1" customHeight="1" outlineLevel="1" x14ac:dyDescent="0.35">
      <c r="B31" s="100" t="s">
        <v>311</v>
      </c>
      <c r="C31" s="112">
        <v>4317</v>
      </c>
      <c r="D31" s="111">
        <v>35</v>
      </c>
      <c r="E31" s="111">
        <v>324</v>
      </c>
      <c r="F31" s="111">
        <v>1637</v>
      </c>
      <c r="G31" s="111">
        <v>1158</v>
      </c>
      <c r="H31" s="111">
        <v>1163</v>
      </c>
      <c r="I31" s="14"/>
    </row>
    <row r="32" spans="2:9" s="99" customFormat="1" ht="14" hidden="1" customHeight="1" outlineLevel="1" x14ac:dyDescent="0.35">
      <c r="B32" s="100" t="s">
        <v>312</v>
      </c>
      <c r="C32" s="112">
        <v>9085</v>
      </c>
      <c r="D32" s="111">
        <v>347</v>
      </c>
      <c r="E32" s="111">
        <v>1852</v>
      </c>
      <c r="F32" s="111">
        <v>2965</v>
      </c>
      <c r="G32" s="111">
        <v>1045</v>
      </c>
      <c r="H32" s="111">
        <v>2876</v>
      </c>
      <c r="I32" s="14"/>
    </row>
    <row r="33" spans="2:9" s="99" customFormat="1" ht="14" hidden="1" customHeight="1" outlineLevel="1" x14ac:dyDescent="0.35">
      <c r="B33" s="100" t="s">
        <v>313</v>
      </c>
      <c r="C33" s="112">
        <v>5410</v>
      </c>
      <c r="D33" s="111">
        <v>226</v>
      </c>
      <c r="E33" s="111">
        <v>954</v>
      </c>
      <c r="F33" s="111">
        <v>1621</v>
      </c>
      <c r="G33" s="111">
        <v>1224</v>
      </c>
      <c r="H33" s="111">
        <v>1385</v>
      </c>
      <c r="I33" s="14"/>
    </row>
    <row r="34" spans="2:9" s="99" customFormat="1" ht="14" hidden="1" customHeight="1" outlineLevel="1" x14ac:dyDescent="0.35">
      <c r="B34" s="100" t="s">
        <v>314</v>
      </c>
      <c r="C34" s="112">
        <v>8827</v>
      </c>
      <c r="D34" s="111">
        <v>512</v>
      </c>
      <c r="E34" s="111">
        <v>1829</v>
      </c>
      <c r="F34" s="111">
        <v>2918</v>
      </c>
      <c r="G34" s="111">
        <v>986</v>
      </c>
      <c r="H34" s="111">
        <v>2582</v>
      </c>
      <c r="I34" s="14"/>
    </row>
    <row r="35" spans="2:9" ht="14" customHeight="1" collapsed="1" x14ac:dyDescent="0.3">
      <c r="B35" s="101" t="s">
        <v>57</v>
      </c>
      <c r="C35" s="61">
        <v>5557</v>
      </c>
      <c r="D35" s="79">
        <v>142</v>
      </c>
      <c r="E35" s="79">
        <v>437</v>
      </c>
      <c r="F35" s="79">
        <v>1049</v>
      </c>
      <c r="G35" s="163" t="s">
        <v>100</v>
      </c>
      <c r="H35" s="79">
        <v>3929</v>
      </c>
    </row>
    <row r="36" spans="2:9" ht="14" customHeight="1" x14ac:dyDescent="0.3">
      <c r="B36" s="101" t="s">
        <v>58</v>
      </c>
      <c r="C36" s="61">
        <v>17806</v>
      </c>
      <c r="D36" s="79">
        <v>262</v>
      </c>
      <c r="E36" s="79">
        <v>1786</v>
      </c>
      <c r="F36" s="79">
        <v>6651</v>
      </c>
      <c r="G36" s="79">
        <v>4296</v>
      </c>
      <c r="H36" s="79">
        <v>4811</v>
      </c>
    </row>
    <row r="37" spans="2:9" ht="14" customHeight="1" x14ac:dyDescent="0.3">
      <c r="B37" s="103" t="s">
        <v>49</v>
      </c>
      <c r="C37" s="61">
        <v>65293</v>
      </c>
      <c r="D37" s="79">
        <v>7857</v>
      </c>
      <c r="E37" s="79">
        <v>21115</v>
      </c>
      <c r="F37" s="79">
        <v>22352</v>
      </c>
      <c r="G37" s="79">
        <v>6682</v>
      </c>
      <c r="H37" s="79">
        <v>7287</v>
      </c>
    </row>
    <row r="38" spans="2:9" ht="14" customHeight="1" x14ac:dyDescent="0.3">
      <c r="B38" s="101" t="s">
        <v>50</v>
      </c>
      <c r="C38" s="60">
        <f>+C39+C40+C41</f>
        <v>239262</v>
      </c>
      <c r="D38" s="78">
        <f>+D39+D40+D41</f>
        <v>19172</v>
      </c>
      <c r="E38" s="78">
        <f t="shared" ref="E38:H38" si="1">+E39+E40+E41</f>
        <v>43166</v>
      </c>
      <c r="F38" s="78">
        <f t="shared" si="1"/>
        <v>43463</v>
      </c>
      <c r="G38" s="78">
        <f t="shared" si="1"/>
        <v>10593</v>
      </c>
      <c r="H38" s="78">
        <f t="shared" si="1"/>
        <v>122868</v>
      </c>
    </row>
    <row r="39" spans="2:9" ht="14" hidden="1" customHeight="1" outlineLevel="1" x14ac:dyDescent="0.3">
      <c r="B39" s="100" t="s">
        <v>315</v>
      </c>
      <c r="C39" s="112">
        <v>18453</v>
      </c>
      <c r="D39" s="111">
        <v>3159</v>
      </c>
      <c r="E39" s="111">
        <v>5282</v>
      </c>
      <c r="F39" s="111">
        <v>6621</v>
      </c>
      <c r="G39" s="111">
        <v>1673</v>
      </c>
      <c r="H39" s="111">
        <v>1718</v>
      </c>
    </row>
    <row r="40" spans="2:9" ht="14" hidden="1" customHeight="1" outlineLevel="1" x14ac:dyDescent="0.3">
      <c r="B40" s="100" t="s">
        <v>316</v>
      </c>
      <c r="C40" s="112">
        <v>61418</v>
      </c>
      <c r="D40" s="111">
        <v>5733</v>
      </c>
      <c r="E40" s="111">
        <v>20440</v>
      </c>
      <c r="F40" s="111">
        <v>21376</v>
      </c>
      <c r="G40" s="111">
        <v>4261</v>
      </c>
      <c r="H40" s="111">
        <v>9608</v>
      </c>
    </row>
    <row r="41" spans="2:9" ht="14" hidden="1" customHeight="1" outlineLevel="1" x14ac:dyDescent="0.3">
      <c r="B41" s="100" t="s">
        <v>317</v>
      </c>
      <c r="C41" s="112">
        <v>159391</v>
      </c>
      <c r="D41" s="111">
        <v>10280</v>
      </c>
      <c r="E41" s="111">
        <v>17444</v>
      </c>
      <c r="F41" s="111">
        <v>15466</v>
      </c>
      <c r="G41" s="111">
        <v>4659</v>
      </c>
      <c r="H41" s="111">
        <v>111542</v>
      </c>
    </row>
    <row r="42" spans="2:9" ht="14" customHeight="1" collapsed="1" x14ac:dyDescent="0.3">
      <c r="B42" s="10" t="s">
        <v>51</v>
      </c>
      <c r="C42" s="57">
        <v>70107</v>
      </c>
      <c r="D42" s="15">
        <v>2236</v>
      </c>
      <c r="E42" s="15">
        <v>8700</v>
      </c>
      <c r="F42" s="15">
        <v>14754</v>
      </c>
      <c r="G42" s="15">
        <v>5570</v>
      </c>
      <c r="H42" s="15">
        <v>38847</v>
      </c>
    </row>
    <row r="43" spans="2:9" ht="14" customHeight="1" x14ac:dyDescent="0.3">
      <c r="B43" s="10" t="s">
        <v>52</v>
      </c>
      <c r="C43" s="57">
        <v>61569</v>
      </c>
      <c r="D43" s="15">
        <v>5764</v>
      </c>
      <c r="E43" s="15">
        <v>14603</v>
      </c>
      <c r="F43" s="15">
        <v>19015</v>
      </c>
      <c r="G43" s="15">
        <v>4124</v>
      </c>
      <c r="H43" s="15">
        <v>18063</v>
      </c>
    </row>
    <row r="44" spans="2:9" ht="14" customHeight="1" x14ac:dyDescent="0.3">
      <c r="B44" s="10" t="s">
        <v>61</v>
      </c>
      <c r="C44" s="57">
        <v>59648</v>
      </c>
      <c r="D44" s="15">
        <v>1646</v>
      </c>
      <c r="E44" s="15">
        <v>6101</v>
      </c>
      <c r="F44" s="15">
        <v>15433</v>
      </c>
      <c r="G44" s="15">
        <v>7820</v>
      </c>
      <c r="H44" s="15">
        <v>28648</v>
      </c>
    </row>
    <row r="45" spans="2:9" ht="14" customHeight="1" x14ac:dyDescent="0.3">
      <c r="B45" s="10" t="s">
        <v>60</v>
      </c>
      <c r="C45" s="57">
        <v>56093</v>
      </c>
      <c r="D45" s="15">
        <v>1641</v>
      </c>
      <c r="E45" s="15">
        <v>3707</v>
      </c>
      <c r="F45" s="15">
        <v>9151</v>
      </c>
      <c r="G45" s="15">
        <v>4811</v>
      </c>
      <c r="H45" s="15">
        <v>36783</v>
      </c>
    </row>
    <row r="46" spans="2:9" ht="14" customHeight="1" x14ac:dyDescent="0.3">
      <c r="B46" s="10" t="s">
        <v>59</v>
      </c>
      <c r="C46" s="57">
        <v>5601</v>
      </c>
      <c r="D46" s="15">
        <v>1869</v>
      </c>
      <c r="E46" s="15">
        <v>1712</v>
      </c>
      <c r="F46" s="14">
        <v>1450</v>
      </c>
      <c r="G46" s="14">
        <v>570</v>
      </c>
      <c r="H46" s="56" t="s">
        <v>100</v>
      </c>
    </row>
    <row r="47" spans="2:9" ht="14" customHeight="1" x14ac:dyDescent="0.3">
      <c r="B47" s="10" t="s">
        <v>62</v>
      </c>
      <c r="C47" s="57">
        <v>62898</v>
      </c>
      <c r="D47" s="15">
        <v>10699</v>
      </c>
      <c r="E47" s="15">
        <v>13985</v>
      </c>
      <c r="F47" s="14">
        <v>16251</v>
      </c>
      <c r="G47" s="14">
        <v>7505</v>
      </c>
      <c r="H47" s="14">
        <v>14458</v>
      </c>
    </row>
    <row r="48" spans="2:9" ht="14" customHeight="1" x14ac:dyDescent="0.3">
      <c r="B48" s="10" t="s">
        <v>63</v>
      </c>
      <c r="C48" s="57">
        <v>85835</v>
      </c>
      <c r="D48" s="15">
        <v>1886</v>
      </c>
      <c r="E48" s="15">
        <v>5880</v>
      </c>
      <c r="F48" s="14">
        <v>12552</v>
      </c>
      <c r="G48" s="14">
        <v>7941</v>
      </c>
      <c r="H48" s="14">
        <v>57576</v>
      </c>
    </row>
    <row r="49" spans="2:8" ht="14" customHeight="1" x14ac:dyDescent="0.3">
      <c r="B49" s="10" t="s">
        <v>69</v>
      </c>
      <c r="C49" s="57">
        <v>4141</v>
      </c>
      <c r="D49" s="15">
        <v>36</v>
      </c>
      <c r="E49" s="15">
        <v>2128</v>
      </c>
      <c r="F49" s="14">
        <v>1482</v>
      </c>
      <c r="G49" s="14">
        <v>495</v>
      </c>
      <c r="H49" s="56" t="s">
        <v>100</v>
      </c>
    </row>
    <row r="50" spans="2:8" ht="14" customHeight="1" x14ac:dyDescent="0.3">
      <c r="B50" s="10" t="s">
        <v>64</v>
      </c>
      <c r="C50" s="57">
        <v>18271</v>
      </c>
      <c r="D50" s="15">
        <v>1014</v>
      </c>
      <c r="E50" s="15">
        <v>5021</v>
      </c>
      <c r="F50" s="14">
        <v>7045</v>
      </c>
      <c r="G50" s="14">
        <v>1831</v>
      </c>
      <c r="H50" s="14">
        <v>3360</v>
      </c>
    </row>
    <row r="51" spans="2:8" ht="14" customHeight="1" x14ac:dyDescent="0.3">
      <c r="B51" s="10" t="s">
        <v>65</v>
      </c>
      <c r="C51" s="57">
        <v>109943</v>
      </c>
      <c r="D51" s="15">
        <v>3809</v>
      </c>
      <c r="E51" s="15">
        <v>20718</v>
      </c>
      <c r="F51" s="14">
        <v>35470</v>
      </c>
      <c r="G51" s="14">
        <v>9397</v>
      </c>
      <c r="H51" s="14">
        <v>40549</v>
      </c>
    </row>
    <row r="52" spans="2:8" ht="14" customHeight="1" x14ac:dyDescent="0.3">
      <c r="B52" s="10" t="s">
        <v>66</v>
      </c>
      <c r="C52" s="57">
        <v>7097</v>
      </c>
      <c r="D52" s="15">
        <v>685</v>
      </c>
      <c r="E52" s="15">
        <v>1257</v>
      </c>
      <c r="F52" s="14">
        <v>2558</v>
      </c>
      <c r="G52" s="14">
        <v>1539</v>
      </c>
      <c r="H52" s="14">
        <v>1058</v>
      </c>
    </row>
    <row r="53" spans="2:8" ht="14" customHeight="1" x14ac:dyDescent="0.3">
      <c r="B53" s="10" t="s">
        <v>67</v>
      </c>
      <c r="C53" s="57">
        <v>17435</v>
      </c>
      <c r="D53" s="15">
        <v>2902</v>
      </c>
      <c r="E53" s="15">
        <v>4578</v>
      </c>
      <c r="F53" s="14">
        <v>5857</v>
      </c>
      <c r="G53" s="14">
        <v>1921</v>
      </c>
      <c r="H53" s="14">
        <v>2177</v>
      </c>
    </row>
    <row r="54" spans="2:8" ht="14" customHeight="1" x14ac:dyDescent="0.3">
      <c r="B54" s="87" t="s">
        <v>68</v>
      </c>
      <c r="C54" s="59">
        <v>26</v>
      </c>
      <c r="D54" s="146">
        <v>12</v>
      </c>
      <c r="E54" s="146">
        <v>14</v>
      </c>
      <c r="F54" s="46" t="s">
        <v>100</v>
      </c>
      <c r="G54" s="46" t="s">
        <v>100</v>
      </c>
      <c r="H54" s="46"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56"/>
  <sheetViews>
    <sheetView workbookViewId="0">
      <selection activeCell="B35" sqref="B35"/>
    </sheetView>
  </sheetViews>
  <sheetFormatPr defaultColWidth="9.1796875" defaultRowHeight="12.5" outlineLevelRow="1" x14ac:dyDescent="0.3"/>
  <cols>
    <col min="1" max="1" width="2.6328125" style="1" customWidth="1"/>
    <col min="2" max="2" width="56.90625" style="1" customWidth="1"/>
    <col min="3" max="8" width="9.1796875" style="3" customWidth="1"/>
    <col min="9" max="188" width="9.1796875" style="1"/>
    <col min="189" max="189" width="51.1796875" style="1" customWidth="1"/>
    <col min="190" max="197" width="9.81640625" style="1" customWidth="1"/>
    <col min="198" max="444" width="9.1796875" style="1"/>
    <col min="445" max="445" width="51.1796875" style="1" customWidth="1"/>
    <col min="446" max="453" width="9.81640625" style="1" customWidth="1"/>
    <col min="454" max="700" width="9.1796875" style="1"/>
    <col min="701" max="701" width="51.1796875" style="1" customWidth="1"/>
    <col min="702" max="709" width="9.81640625" style="1" customWidth="1"/>
    <col min="710" max="956" width="9.1796875" style="1"/>
    <col min="957" max="957" width="51.1796875" style="1" customWidth="1"/>
    <col min="958" max="965" width="9.81640625" style="1" customWidth="1"/>
    <col min="966" max="1212" width="9.1796875" style="1"/>
    <col min="1213" max="1213" width="51.1796875" style="1" customWidth="1"/>
    <col min="1214" max="1221" width="9.81640625" style="1" customWidth="1"/>
    <col min="1222" max="1468" width="9.1796875" style="1"/>
    <col min="1469" max="1469" width="51.1796875" style="1" customWidth="1"/>
    <col min="1470" max="1477" width="9.81640625" style="1" customWidth="1"/>
    <col min="1478" max="1724" width="9.1796875" style="1"/>
    <col min="1725" max="1725" width="51.1796875" style="1" customWidth="1"/>
    <col min="1726" max="1733" width="9.81640625" style="1" customWidth="1"/>
    <col min="1734" max="1980" width="9.1796875" style="1"/>
    <col min="1981" max="1981" width="51.1796875" style="1" customWidth="1"/>
    <col min="1982" max="1989" width="9.81640625" style="1" customWidth="1"/>
    <col min="1990" max="2236" width="9.1796875" style="1"/>
    <col min="2237" max="2237" width="51.1796875" style="1" customWidth="1"/>
    <col min="2238" max="2245" width="9.81640625" style="1" customWidth="1"/>
    <col min="2246" max="2492" width="9.1796875" style="1"/>
    <col min="2493" max="2493" width="51.1796875" style="1" customWidth="1"/>
    <col min="2494" max="2501" width="9.81640625" style="1" customWidth="1"/>
    <col min="2502" max="2748" width="9.1796875" style="1"/>
    <col min="2749" max="2749" width="51.1796875" style="1" customWidth="1"/>
    <col min="2750" max="2757" width="9.81640625" style="1" customWidth="1"/>
    <col min="2758" max="3004" width="9.1796875" style="1"/>
    <col min="3005" max="3005" width="51.1796875" style="1" customWidth="1"/>
    <col min="3006" max="3013" width="9.81640625" style="1" customWidth="1"/>
    <col min="3014" max="3260" width="9.1796875" style="1"/>
    <col min="3261" max="3261" width="51.1796875" style="1" customWidth="1"/>
    <col min="3262" max="3269" width="9.81640625" style="1" customWidth="1"/>
    <col min="3270" max="3516" width="9.1796875" style="1"/>
    <col min="3517" max="3517" width="51.1796875" style="1" customWidth="1"/>
    <col min="3518" max="3525" width="9.81640625" style="1" customWidth="1"/>
    <col min="3526" max="3772" width="9.1796875" style="1"/>
    <col min="3773" max="3773" width="51.1796875" style="1" customWidth="1"/>
    <col min="3774" max="3781" width="9.81640625" style="1" customWidth="1"/>
    <col min="3782" max="4028" width="9.1796875" style="1"/>
    <col min="4029" max="4029" width="51.1796875" style="1" customWidth="1"/>
    <col min="4030" max="4037" width="9.81640625" style="1" customWidth="1"/>
    <col min="4038" max="4284" width="9.1796875" style="1"/>
    <col min="4285" max="4285" width="51.1796875" style="1" customWidth="1"/>
    <col min="4286" max="4293" width="9.81640625" style="1" customWidth="1"/>
    <col min="4294" max="4540" width="9.1796875" style="1"/>
    <col min="4541" max="4541" width="51.1796875" style="1" customWidth="1"/>
    <col min="4542" max="4549" width="9.81640625" style="1" customWidth="1"/>
    <col min="4550" max="4796" width="9.1796875" style="1"/>
    <col min="4797" max="4797" width="51.1796875" style="1" customWidth="1"/>
    <col min="4798" max="4805" width="9.81640625" style="1" customWidth="1"/>
    <col min="4806" max="5052" width="9.1796875" style="1"/>
    <col min="5053" max="5053" width="51.1796875" style="1" customWidth="1"/>
    <col min="5054" max="5061" width="9.81640625" style="1" customWidth="1"/>
    <col min="5062" max="5308" width="9.1796875" style="1"/>
    <col min="5309" max="5309" width="51.1796875" style="1" customWidth="1"/>
    <col min="5310" max="5317" width="9.81640625" style="1" customWidth="1"/>
    <col min="5318" max="5564" width="9.1796875" style="1"/>
    <col min="5565" max="5565" width="51.1796875" style="1" customWidth="1"/>
    <col min="5566" max="5573" width="9.81640625" style="1" customWidth="1"/>
    <col min="5574" max="5820" width="9.1796875" style="1"/>
    <col min="5821" max="5821" width="51.1796875" style="1" customWidth="1"/>
    <col min="5822" max="5829" width="9.81640625" style="1" customWidth="1"/>
    <col min="5830" max="6076" width="9.1796875" style="1"/>
    <col min="6077" max="6077" width="51.1796875" style="1" customWidth="1"/>
    <col min="6078" max="6085" width="9.81640625" style="1" customWidth="1"/>
    <col min="6086" max="6332" width="9.1796875" style="1"/>
    <col min="6333" max="6333" width="51.1796875" style="1" customWidth="1"/>
    <col min="6334" max="6341" width="9.81640625" style="1" customWidth="1"/>
    <col min="6342" max="6588" width="9.1796875" style="1"/>
    <col min="6589" max="6589" width="51.1796875" style="1" customWidth="1"/>
    <col min="6590" max="6597" width="9.81640625" style="1" customWidth="1"/>
    <col min="6598" max="6844" width="9.1796875" style="1"/>
    <col min="6845" max="6845" width="51.1796875" style="1" customWidth="1"/>
    <col min="6846" max="6853" width="9.81640625" style="1" customWidth="1"/>
    <col min="6854" max="7100" width="9.1796875" style="1"/>
    <col min="7101" max="7101" width="51.1796875" style="1" customWidth="1"/>
    <col min="7102" max="7109" width="9.81640625" style="1" customWidth="1"/>
    <col min="7110" max="7356" width="9.1796875" style="1"/>
    <col min="7357" max="7357" width="51.1796875" style="1" customWidth="1"/>
    <col min="7358" max="7365" width="9.81640625" style="1" customWidth="1"/>
    <col min="7366" max="7612" width="9.1796875" style="1"/>
    <col min="7613" max="7613" width="51.1796875" style="1" customWidth="1"/>
    <col min="7614" max="7621" width="9.81640625" style="1" customWidth="1"/>
    <col min="7622" max="7868" width="9.1796875" style="1"/>
    <col min="7869" max="7869" width="51.1796875" style="1" customWidth="1"/>
    <col min="7870" max="7877" width="9.81640625" style="1" customWidth="1"/>
    <col min="7878" max="8124" width="9.1796875" style="1"/>
    <col min="8125" max="8125" width="51.1796875" style="1" customWidth="1"/>
    <col min="8126" max="8133" width="9.81640625" style="1" customWidth="1"/>
    <col min="8134" max="8380" width="9.1796875" style="1"/>
    <col min="8381" max="8381" width="51.1796875" style="1" customWidth="1"/>
    <col min="8382" max="8389" width="9.81640625" style="1" customWidth="1"/>
    <col min="8390" max="8636" width="9.1796875" style="1"/>
    <col min="8637" max="8637" width="51.1796875" style="1" customWidth="1"/>
    <col min="8638" max="8645" width="9.81640625" style="1" customWidth="1"/>
    <col min="8646" max="8892" width="9.1796875" style="1"/>
    <col min="8893" max="8893" width="51.1796875" style="1" customWidth="1"/>
    <col min="8894" max="8901" width="9.81640625" style="1" customWidth="1"/>
    <col min="8902" max="9148" width="9.1796875" style="1"/>
    <col min="9149" max="9149" width="51.1796875" style="1" customWidth="1"/>
    <col min="9150" max="9157" width="9.81640625" style="1" customWidth="1"/>
    <col min="9158" max="9404" width="9.1796875" style="1"/>
    <col min="9405" max="9405" width="51.1796875" style="1" customWidth="1"/>
    <col min="9406" max="9413" width="9.81640625" style="1" customWidth="1"/>
    <col min="9414" max="9660" width="9.1796875" style="1"/>
    <col min="9661" max="9661" width="51.1796875" style="1" customWidth="1"/>
    <col min="9662" max="9669" width="9.81640625" style="1" customWidth="1"/>
    <col min="9670" max="9916" width="9.1796875" style="1"/>
    <col min="9917" max="9917" width="51.1796875" style="1" customWidth="1"/>
    <col min="9918" max="9925" width="9.81640625" style="1" customWidth="1"/>
    <col min="9926" max="10172" width="9.1796875" style="1"/>
    <col min="10173" max="10173" width="51.1796875" style="1" customWidth="1"/>
    <col min="10174" max="10181" width="9.81640625" style="1" customWidth="1"/>
    <col min="10182" max="10428" width="9.1796875" style="1"/>
    <col min="10429" max="10429" width="51.1796875" style="1" customWidth="1"/>
    <col min="10430" max="10437" width="9.81640625" style="1" customWidth="1"/>
    <col min="10438" max="10684" width="9.1796875" style="1"/>
    <col min="10685" max="10685" width="51.1796875" style="1" customWidth="1"/>
    <col min="10686" max="10693" width="9.81640625" style="1" customWidth="1"/>
    <col min="10694" max="10940" width="9.1796875" style="1"/>
    <col min="10941" max="10941" width="51.1796875" style="1" customWidth="1"/>
    <col min="10942" max="10949" width="9.81640625" style="1" customWidth="1"/>
    <col min="10950" max="11196" width="9.1796875" style="1"/>
    <col min="11197" max="11197" width="51.1796875" style="1" customWidth="1"/>
    <col min="11198" max="11205" width="9.81640625" style="1" customWidth="1"/>
    <col min="11206" max="11452" width="9.1796875" style="1"/>
    <col min="11453" max="11453" width="51.1796875" style="1" customWidth="1"/>
    <col min="11454" max="11461" width="9.81640625" style="1" customWidth="1"/>
    <col min="11462" max="11708" width="9.1796875" style="1"/>
    <col min="11709" max="11709" width="51.1796875" style="1" customWidth="1"/>
    <col min="11710" max="11717" width="9.81640625" style="1" customWidth="1"/>
    <col min="11718" max="11964" width="9.1796875" style="1"/>
    <col min="11965" max="11965" width="51.1796875" style="1" customWidth="1"/>
    <col min="11966" max="11973" width="9.81640625" style="1" customWidth="1"/>
    <col min="11974" max="12220" width="9.1796875" style="1"/>
    <col min="12221" max="12221" width="51.1796875" style="1" customWidth="1"/>
    <col min="12222" max="12229" width="9.81640625" style="1" customWidth="1"/>
    <col min="12230" max="12476" width="9.1796875" style="1"/>
    <col min="12477" max="12477" width="51.1796875" style="1" customWidth="1"/>
    <col min="12478" max="12485" width="9.81640625" style="1" customWidth="1"/>
    <col min="12486" max="12732" width="9.1796875" style="1"/>
    <col min="12733" max="12733" width="51.1796875" style="1" customWidth="1"/>
    <col min="12734" max="12741" width="9.81640625" style="1" customWidth="1"/>
    <col min="12742" max="12988" width="9.1796875" style="1"/>
    <col min="12989" max="12989" width="51.1796875" style="1" customWidth="1"/>
    <col min="12990" max="12997" width="9.81640625" style="1" customWidth="1"/>
    <col min="12998" max="13244" width="9.1796875" style="1"/>
    <col min="13245" max="13245" width="51.1796875" style="1" customWidth="1"/>
    <col min="13246" max="13253" width="9.81640625" style="1" customWidth="1"/>
    <col min="13254" max="13500" width="9.1796875" style="1"/>
    <col min="13501" max="13501" width="51.1796875" style="1" customWidth="1"/>
    <col min="13502" max="13509" width="9.81640625" style="1" customWidth="1"/>
    <col min="13510" max="13756" width="9.1796875" style="1"/>
    <col min="13757" max="13757" width="51.1796875" style="1" customWidth="1"/>
    <col min="13758" max="13765" width="9.81640625" style="1" customWidth="1"/>
    <col min="13766" max="14012" width="9.1796875" style="1"/>
    <col min="14013" max="14013" width="51.1796875" style="1" customWidth="1"/>
    <col min="14014" max="14021" width="9.81640625" style="1" customWidth="1"/>
    <col min="14022" max="14268" width="9.1796875" style="1"/>
    <col min="14269" max="14269" width="51.1796875" style="1" customWidth="1"/>
    <col min="14270" max="14277" width="9.81640625" style="1" customWidth="1"/>
    <col min="14278" max="14524" width="9.1796875" style="1"/>
    <col min="14525" max="14525" width="51.1796875" style="1" customWidth="1"/>
    <col min="14526" max="14533" width="9.81640625" style="1" customWidth="1"/>
    <col min="14534" max="14780" width="9.1796875" style="1"/>
    <col min="14781" max="14781" width="51.1796875" style="1" customWidth="1"/>
    <col min="14782" max="14789" width="9.81640625" style="1" customWidth="1"/>
    <col min="14790" max="15036" width="9.1796875" style="1"/>
    <col min="15037" max="15037" width="51.1796875" style="1" customWidth="1"/>
    <col min="15038" max="15045" width="9.81640625" style="1" customWidth="1"/>
    <col min="15046" max="15292" width="9.1796875" style="1"/>
    <col min="15293" max="15293" width="51.1796875" style="1" customWidth="1"/>
    <col min="15294" max="15301" width="9.81640625" style="1" customWidth="1"/>
    <col min="15302" max="15548" width="9.1796875" style="1"/>
    <col min="15549" max="15549" width="51.1796875" style="1" customWidth="1"/>
    <col min="15550" max="15557" width="9.81640625" style="1" customWidth="1"/>
    <col min="15558" max="15804" width="9.1796875" style="1"/>
    <col min="15805" max="15805" width="51.1796875" style="1" customWidth="1"/>
    <col min="15806" max="15813" width="9.81640625" style="1" customWidth="1"/>
    <col min="15814" max="16060" width="9.1796875" style="1"/>
    <col min="16061" max="16061" width="51.1796875" style="1" customWidth="1"/>
    <col min="16062" max="16069" width="9.81640625" style="1" customWidth="1"/>
    <col min="16070" max="16384" width="9.1796875" style="1"/>
  </cols>
  <sheetData>
    <row r="1" spans="2:9" ht="14" x14ac:dyDescent="0.3">
      <c r="H1" s="36" t="s">
        <v>170</v>
      </c>
    </row>
    <row r="2" spans="2:9" ht="28.5" customHeight="1" x14ac:dyDescent="0.3">
      <c r="B2" s="178" t="s">
        <v>171</v>
      </c>
      <c r="C2" s="178"/>
      <c r="D2" s="178"/>
      <c r="E2" s="178"/>
      <c r="F2" s="178"/>
      <c r="G2" s="178"/>
      <c r="H2" s="178"/>
    </row>
    <row r="3" spans="2:9" x14ac:dyDescent="0.3">
      <c r="B3" s="179">
        <v>2022</v>
      </c>
      <c r="C3" s="179"/>
      <c r="D3" s="179"/>
      <c r="E3" s="179"/>
      <c r="F3" s="179"/>
      <c r="G3" s="179"/>
      <c r="H3" s="179"/>
    </row>
    <row r="4" spans="2:9" ht="15" customHeight="1" x14ac:dyDescent="0.3">
      <c r="B4" s="10" t="s">
        <v>115</v>
      </c>
      <c r="C4" s="11"/>
      <c r="D4" s="11"/>
      <c r="E4" s="11"/>
      <c r="F4" s="11"/>
      <c r="G4" s="11"/>
      <c r="H4" s="11"/>
    </row>
    <row r="5" spans="2:9" ht="17.5" customHeight="1" x14ac:dyDescent="0.3">
      <c r="B5" s="45" t="s">
        <v>76</v>
      </c>
      <c r="C5" s="188" t="s">
        <v>0</v>
      </c>
      <c r="D5" s="189" t="s">
        <v>54</v>
      </c>
      <c r="E5" s="189" t="s">
        <v>44</v>
      </c>
      <c r="F5" s="189" t="s">
        <v>45</v>
      </c>
      <c r="G5" s="189" t="s">
        <v>55</v>
      </c>
      <c r="H5" s="189" t="s">
        <v>56</v>
      </c>
    </row>
    <row r="6" spans="2:9" ht="15" customHeight="1" x14ac:dyDescent="0.3">
      <c r="B6" s="93" t="s">
        <v>46</v>
      </c>
      <c r="C6" s="190"/>
      <c r="D6" s="191"/>
      <c r="E6" s="191"/>
      <c r="F6" s="191"/>
      <c r="G6" s="191"/>
      <c r="H6" s="191"/>
    </row>
    <row r="7" spans="2:9" ht="14" customHeight="1" x14ac:dyDescent="0.3">
      <c r="B7" s="40" t="s">
        <v>0</v>
      </c>
      <c r="C7" s="66">
        <f>+'Q12'!C7/'Q2'!C7*100</f>
        <v>37.649457380642957</v>
      </c>
      <c r="D7" s="66">
        <f>+'Q12'!D7/'Q2'!D7*100</f>
        <v>12.219135976779569</v>
      </c>
      <c r="E7" s="66">
        <f>+'Q12'!E7/'Q2'!E7*100</f>
        <v>26.338011402635626</v>
      </c>
      <c r="F7" s="66">
        <f>+'Q12'!F7/'Q2'!F7*100</f>
        <v>44.598449608208881</v>
      </c>
      <c r="G7" s="66">
        <f>+'Q12'!G7/'Q2'!G7*100</f>
        <v>53.860856098008583</v>
      </c>
      <c r="H7" s="66">
        <f>+'Q12'!H7/'Q2'!H7*100</f>
        <v>56.177663285304014</v>
      </c>
    </row>
    <row r="8" spans="2:9" ht="14" customHeight="1" x14ac:dyDescent="0.3">
      <c r="B8" s="10" t="s">
        <v>53</v>
      </c>
      <c r="C8" s="66">
        <f>+'Q12'!C8/'Q2'!C8*100</f>
        <v>19.768948391276179</v>
      </c>
      <c r="D8" s="12">
        <f>+'Q12'!D8/'Q2'!D8*100</f>
        <v>8.961660758013231</v>
      </c>
      <c r="E8" s="12">
        <f>+'Q12'!E8/'Q2'!E8*100</f>
        <v>19.912809334530067</v>
      </c>
      <c r="F8" s="12">
        <f>+'Q12'!F8/'Q2'!F8*100</f>
        <v>26.652426723626437</v>
      </c>
      <c r="G8" s="12">
        <f>+'Q12'!G8/'Q2'!G8*100</f>
        <v>32.282385195339273</v>
      </c>
      <c r="H8" s="12">
        <f>+'Q12'!H8/'Q2'!H8*100</f>
        <v>58.973639932697694</v>
      </c>
    </row>
    <row r="9" spans="2:9" ht="14" customHeight="1" x14ac:dyDescent="0.3">
      <c r="B9" s="10" t="s">
        <v>47</v>
      </c>
      <c r="C9" s="66">
        <f>+'Q12'!C9/'Q2'!C9*100</f>
        <v>51.146263182026594</v>
      </c>
      <c r="D9" s="12">
        <f>+'Q12'!D9/'Q2'!D9*100</f>
        <v>25</v>
      </c>
      <c r="E9" s="12">
        <f>+'Q12'!E9/'Q2'!E9*100</f>
        <v>38.065573770491802</v>
      </c>
      <c r="F9" s="12">
        <f>+'Q12'!F9/'Q2'!F9*100</f>
        <v>53.466104940635773</v>
      </c>
      <c r="G9" s="12">
        <f>+'Q12'!G9/'Q2'!G9*100</f>
        <v>56.624605678233443</v>
      </c>
      <c r="H9" s="12">
        <f>+'Q12'!H9/'Q2'!H9*100</f>
        <v>95.635816403310756</v>
      </c>
    </row>
    <row r="10" spans="2:9" ht="14" customHeight="1" x14ac:dyDescent="0.3">
      <c r="B10" s="10" t="s">
        <v>48</v>
      </c>
      <c r="C10" s="66">
        <f>+'Q12'!C10/'Q2'!C10*100</f>
        <v>43.481615731053743</v>
      </c>
      <c r="D10" s="12">
        <f>+'Q12'!D10/'Q2'!D10*100</f>
        <v>10.965540877367896</v>
      </c>
      <c r="E10" s="12">
        <f>+'Q12'!E10/'Q2'!E10*100</f>
        <v>26.793997890415</v>
      </c>
      <c r="F10" s="12">
        <f>+'Q12'!F10/'Q2'!F10*100</f>
        <v>48.776286193723443</v>
      </c>
      <c r="G10" s="12">
        <f>+'Q12'!G10/'Q2'!G10*100</f>
        <v>64.301500182949141</v>
      </c>
      <c r="H10" s="12">
        <f>+'Q12'!H10/'Q2'!H10*100</f>
        <v>65.515389795955514</v>
      </c>
    </row>
    <row r="11" spans="2:9" s="99" customFormat="1" ht="14" hidden="1" customHeight="1" outlineLevel="1" x14ac:dyDescent="0.35">
      <c r="B11" s="100" t="s">
        <v>291</v>
      </c>
      <c r="C11" s="120">
        <f>+'Q12'!C11/'Q2'!C11*100</f>
        <v>45.150587034201124</v>
      </c>
      <c r="D11" s="119">
        <f>+'Q12'!D11/'Q2'!D11*100</f>
        <v>10.741760850982999</v>
      </c>
      <c r="E11" s="119">
        <f>+'Q12'!E11/'Q2'!E11*100</f>
        <v>26.181199337184829</v>
      </c>
      <c r="F11" s="119">
        <f>+'Q12'!F11/'Q2'!F11*100</f>
        <v>57.22697478057993</v>
      </c>
      <c r="G11" s="119">
        <f>+'Q12'!G11/'Q2'!G11*100</f>
        <v>73.2421875</v>
      </c>
      <c r="H11" s="119">
        <f>+'Q12'!H11/'Q2'!H11*100</f>
        <v>66.78875363567812</v>
      </c>
      <c r="I11" s="14"/>
    </row>
    <row r="12" spans="2:9" s="99" customFormat="1" ht="14" hidden="1" customHeight="1" outlineLevel="1" x14ac:dyDescent="0.35">
      <c r="B12" s="100" t="s">
        <v>292</v>
      </c>
      <c r="C12" s="120">
        <f>+'Q12'!C12/'Q2'!C12*100</f>
        <v>43.928468416498411</v>
      </c>
      <c r="D12" s="119">
        <f>+'Q12'!D12/'Q2'!D12*100</f>
        <v>10.046728971962617</v>
      </c>
      <c r="E12" s="119">
        <f>+'Q12'!E12/'Q2'!E12*100</f>
        <v>32.725911133300052</v>
      </c>
      <c r="F12" s="119">
        <f>+'Q12'!F12/'Q2'!F12*100</f>
        <v>48.937286801364472</v>
      </c>
      <c r="G12" s="119">
        <f>+'Q12'!G12/'Q2'!G12*100</f>
        <v>60.13824884792627</v>
      </c>
      <c r="H12" s="119">
        <f>+'Q12'!H12/'Q2'!H12*100</f>
        <v>58.091818414978199</v>
      </c>
      <c r="I12" s="14"/>
    </row>
    <row r="13" spans="2:9" s="99" customFormat="1" ht="14" hidden="1" customHeight="1" outlineLevel="1" x14ac:dyDescent="0.35">
      <c r="B13" s="100" t="s">
        <v>293</v>
      </c>
      <c r="C13" s="120">
        <f>+'Q12'!C13/'Q2'!C13*100</f>
        <v>70.912951167728238</v>
      </c>
      <c r="D13" s="154" t="s">
        <v>100</v>
      </c>
      <c r="E13" s="154" t="s">
        <v>100</v>
      </c>
      <c r="F13" s="154" t="s">
        <v>100</v>
      </c>
      <c r="G13" s="119">
        <f>+'Q12'!G13/'Q2'!G13*100</f>
        <v>70.912951167728238</v>
      </c>
      <c r="H13" s="154" t="s">
        <v>100</v>
      </c>
      <c r="I13" s="14"/>
    </row>
    <row r="14" spans="2:9" s="99" customFormat="1" ht="14" hidden="1" customHeight="1" outlineLevel="1" x14ac:dyDescent="0.35">
      <c r="B14" s="100" t="s">
        <v>294</v>
      </c>
      <c r="C14" s="120">
        <f>+'Q12'!C14/'Q2'!C14*100</f>
        <v>39.628850015726698</v>
      </c>
      <c r="D14" s="119">
        <f>+'Q12'!D14/'Q2'!D14*100</f>
        <v>8.1955163542815139</v>
      </c>
      <c r="E14" s="119">
        <f>+'Q12'!E14/'Q2'!E14*100</f>
        <v>21.510043403653984</v>
      </c>
      <c r="F14" s="119">
        <f>+'Q12'!F14/'Q2'!F14*100</f>
        <v>45.071138211382113</v>
      </c>
      <c r="G14" s="119">
        <f>+'Q12'!G14/'Q2'!G14*100</f>
        <v>61.07522400500104</v>
      </c>
      <c r="H14" s="119">
        <f>+'Q12'!H14/'Q2'!H14*100</f>
        <v>50.242248062015506</v>
      </c>
      <c r="I14" s="14"/>
    </row>
    <row r="15" spans="2:9" s="99" customFormat="1" ht="14" hidden="1" customHeight="1" outlineLevel="1" x14ac:dyDescent="0.35">
      <c r="B15" s="100" t="s">
        <v>295</v>
      </c>
      <c r="C15" s="120">
        <f>+'Q12'!C15/'Q2'!C15*100</f>
        <v>25.569481155890827</v>
      </c>
      <c r="D15" s="119">
        <f>+'Q12'!D15/'Q2'!D15*100</f>
        <v>5.4574898785425106</v>
      </c>
      <c r="E15" s="119">
        <f>+'Q12'!E15/'Q2'!E15*100</f>
        <v>14.852236421725241</v>
      </c>
      <c r="F15" s="119">
        <f>+'Q12'!F15/'Q2'!F15*100</f>
        <v>34.785098463398342</v>
      </c>
      <c r="G15" s="119">
        <f>+'Q12'!G15/'Q2'!G15*100</f>
        <v>36.466774716369535</v>
      </c>
      <c r="H15" s="119">
        <f>+'Q12'!H15/'Q2'!H15*100</f>
        <v>68.614045991298951</v>
      </c>
      <c r="I15" s="14"/>
    </row>
    <row r="16" spans="2:9" s="99" customFormat="1" ht="14" hidden="1" customHeight="1" outlineLevel="1" x14ac:dyDescent="0.35">
      <c r="B16" s="100" t="s">
        <v>296</v>
      </c>
      <c r="C16" s="120">
        <f>+'Q12'!C16/'Q2'!C16*100</f>
        <v>24.351931932399896</v>
      </c>
      <c r="D16" s="119">
        <f>+'Q12'!D16/'Q2'!D16*100</f>
        <v>4.7445255474452548</v>
      </c>
      <c r="E16" s="119">
        <f>+'Q12'!E16/'Q2'!E16*100</f>
        <v>10.499925160904056</v>
      </c>
      <c r="F16" s="119">
        <f>+'Q12'!F16/'Q2'!F16*100</f>
        <v>27.080237741456166</v>
      </c>
      <c r="G16" s="119">
        <f>+'Q12'!G16/'Q2'!G16*100</f>
        <v>37.279596977329973</v>
      </c>
      <c r="H16" s="119">
        <f>+'Q12'!H16/'Q2'!H16*100</f>
        <v>54.311708860759488</v>
      </c>
      <c r="I16" s="14"/>
    </row>
    <row r="17" spans="2:9" s="99" customFormat="1" ht="14" hidden="1" customHeight="1" outlineLevel="1" x14ac:dyDescent="0.35">
      <c r="B17" s="100" t="s">
        <v>297</v>
      </c>
      <c r="C17" s="120">
        <f>+'Q12'!C17/'Q2'!C17*100</f>
        <v>43.454304416273096</v>
      </c>
      <c r="D17" s="119">
        <f>+'Q12'!D17/'Q2'!D17*100</f>
        <v>12.645478961504027</v>
      </c>
      <c r="E17" s="119">
        <f>+'Q12'!E17/'Q2'!E17*100</f>
        <v>30.095839177185603</v>
      </c>
      <c r="F17" s="119">
        <f>+'Q12'!F17/'Q2'!F17*100</f>
        <v>57.994541014222087</v>
      </c>
      <c r="G17" s="119">
        <f>+'Q12'!G17/'Q2'!G17*100</f>
        <v>82.511923688394276</v>
      </c>
      <c r="H17" s="119">
        <f>+'Q12'!H17/'Q2'!H17*100</f>
        <v>77.449249779346857</v>
      </c>
      <c r="I17" s="14"/>
    </row>
    <row r="18" spans="2:9" s="99" customFormat="1" ht="14" hidden="1" customHeight="1" outlineLevel="1" x14ac:dyDescent="0.35">
      <c r="B18" s="100" t="s">
        <v>298</v>
      </c>
      <c r="C18" s="120">
        <f>+'Q12'!C18/'Q2'!C18*100</f>
        <v>51.458628665224204</v>
      </c>
      <c r="D18" s="119">
        <f>+'Q12'!D18/'Q2'!D18*100</f>
        <v>11.371841155234657</v>
      </c>
      <c r="E18" s="119">
        <f>+'Q12'!E18/'Q2'!E18*100</f>
        <v>44.290192566054635</v>
      </c>
      <c r="F18" s="119">
        <f>+'Q12'!F18/'Q2'!F18*100</f>
        <v>57.690288713910768</v>
      </c>
      <c r="G18" s="119">
        <f>+'Q12'!G18/'Q2'!G18*100</f>
        <v>44.351351351351354</v>
      </c>
      <c r="H18" s="119">
        <f>+'Q12'!H18/'Q2'!H18*100</f>
        <v>75.520399666944215</v>
      </c>
      <c r="I18" s="14"/>
    </row>
    <row r="19" spans="2:9" s="99" customFormat="1" ht="14" hidden="1" customHeight="1" outlineLevel="1" x14ac:dyDescent="0.35">
      <c r="B19" s="100" t="s">
        <v>299</v>
      </c>
      <c r="C19" s="120">
        <f>+'Q12'!C19/'Q2'!C19*100</f>
        <v>33.44232515894641</v>
      </c>
      <c r="D19" s="119">
        <f>+'Q12'!D19/'Q2'!D19*100</f>
        <v>9.8726114649681538</v>
      </c>
      <c r="E19" s="119">
        <f>+'Q12'!E19/'Q2'!E19*100</f>
        <v>28.690186536901862</v>
      </c>
      <c r="F19" s="119">
        <f>+'Q12'!F19/'Q2'!F19*100</f>
        <v>45.010615711252655</v>
      </c>
      <c r="G19" s="119">
        <f>+'Q12'!G19/'Q2'!G19*100</f>
        <v>44.444444444444443</v>
      </c>
      <c r="H19" s="119">
        <f>+'Q12'!H19/'Q2'!H19*100</f>
        <v>87.921348314606746</v>
      </c>
      <c r="I19" s="14"/>
    </row>
    <row r="20" spans="2:9" s="99" customFormat="1" ht="14" hidden="1" customHeight="1" outlineLevel="1" x14ac:dyDescent="0.35">
      <c r="B20" s="100" t="s">
        <v>300</v>
      </c>
      <c r="C20" s="120">
        <f>+'Q12'!C20/'Q2'!C20*100</f>
        <v>70.969945355191257</v>
      </c>
      <c r="D20" s="119">
        <f>+'Q12'!D20/'Q2'!D20*100</f>
        <v>40.909090909090914</v>
      </c>
      <c r="E20" s="119">
        <f>+'Q12'!E20/'Q2'!E20*100</f>
        <v>52.747252747252752</v>
      </c>
      <c r="F20" s="119">
        <f>+'Q12'!F20/'Q2'!F20*100</f>
        <v>60.975609756097562</v>
      </c>
      <c r="G20" s="154" t="s">
        <v>100</v>
      </c>
      <c r="H20" s="119">
        <f>+'Q12'!H20/'Q2'!H20*100</f>
        <v>74.304970513900599</v>
      </c>
      <c r="I20" s="14"/>
    </row>
    <row r="21" spans="2:9" s="99" customFormat="1" ht="14" hidden="1" customHeight="1" outlineLevel="1" x14ac:dyDescent="0.35">
      <c r="B21" s="100" t="s">
        <v>301</v>
      </c>
      <c r="C21" s="120">
        <f>+'Q12'!C21/'Q2'!C21*100</f>
        <v>65.566692367000769</v>
      </c>
      <c r="D21" s="119">
        <f>+'Q12'!D21/'Q2'!D21*100</f>
        <v>20.754716981132077</v>
      </c>
      <c r="E21" s="119">
        <f>+'Q12'!E21/'Q2'!E21*100</f>
        <v>52.418645558487242</v>
      </c>
      <c r="F21" s="119">
        <f>+'Q12'!F21/'Q2'!F21*100</f>
        <v>71.068383820061669</v>
      </c>
      <c r="G21" s="119">
        <f>+'Q12'!G21/'Q2'!G21*100</f>
        <v>86.088709677419345</v>
      </c>
      <c r="H21" s="119">
        <f>+'Q12'!H21/'Q2'!H21*100</f>
        <v>76.687464549064103</v>
      </c>
      <c r="I21" s="14"/>
    </row>
    <row r="22" spans="2:9" s="99" customFormat="1" ht="14" hidden="1" customHeight="1" outlineLevel="1" x14ac:dyDescent="0.35">
      <c r="B22" s="100" t="s">
        <v>302</v>
      </c>
      <c r="C22" s="120">
        <f>+'Q12'!C22/'Q2'!C22*100</f>
        <v>76.229668822261402</v>
      </c>
      <c r="D22" s="119">
        <f>+'Q12'!D22/'Q2'!D22*100</f>
        <v>34.328358208955223</v>
      </c>
      <c r="E22" s="119">
        <f>+'Q12'!E22/'Q2'!E22*100</f>
        <v>54.802955665024633</v>
      </c>
      <c r="F22" s="119">
        <f>+'Q12'!F22/'Q2'!F22*100</f>
        <v>78.692579505300358</v>
      </c>
      <c r="G22" s="119">
        <f>+'Q12'!G22/'Q2'!G22*100</f>
        <v>75.075414781297127</v>
      </c>
      <c r="H22" s="119">
        <f>+'Q12'!H22/'Q2'!H22*100</f>
        <v>81.286394917945998</v>
      </c>
      <c r="I22" s="14"/>
    </row>
    <row r="23" spans="2:9" s="99" customFormat="1" ht="14" hidden="1" customHeight="1" outlineLevel="1" x14ac:dyDescent="0.35">
      <c r="B23" s="100" t="s">
        <v>303</v>
      </c>
      <c r="C23" s="120">
        <f>+'Q12'!C23/'Q2'!C23*100</f>
        <v>62.023822298529886</v>
      </c>
      <c r="D23" s="119">
        <f>+'Q12'!D23/'Q2'!D23*100</f>
        <v>21.832358674463936</v>
      </c>
      <c r="E23" s="119">
        <f>+'Q12'!E23/'Q2'!E23*100</f>
        <v>38.119658119658119</v>
      </c>
      <c r="F23" s="119">
        <f>+'Q12'!F23/'Q2'!F23*100</f>
        <v>66.946067225467786</v>
      </c>
      <c r="G23" s="119">
        <f>+'Q12'!G23/'Q2'!G23*100</f>
        <v>76.181102362204726</v>
      </c>
      <c r="H23" s="119">
        <f>+'Q12'!H23/'Q2'!H23*100</f>
        <v>80.055478502080447</v>
      </c>
      <c r="I23" s="14"/>
    </row>
    <row r="24" spans="2:9" s="99" customFormat="1" ht="14" hidden="1" customHeight="1" outlineLevel="1" x14ac:dyDescent="0.35">
      <c r="B24" s="100" t="s">
        <v>304</v>
      </c>
      <c r="C24" s="120">
        <f>+'Q12'!C24/'Q2'!C24*100</f>
        <v>40.158393866020987</v>
      </c>
      <c r="D24" s="119">
        <f>+'Q12'!D24/'Q2'!D24*100</f>
        <v>11.801711122294916</v>
      </c>
      <c r="E24" s="119">
        <f>+'Q12'!E24/'Q2'!E24*100</f>
        <v>33.530627583615178</v>
      </c>
      <c r="F24" s="119">
        <f>+'Q12'!F24/'Q2'!F24*100</f>
        <v>45.63054377169302</v>
      </c>
      <c r="G24" s="119">
        <f>+'Q12'!G24/'Q2'!G24*100</f>
        <v>56.151419558359613</v>
      </c>
      <c r="H24" s="119">
        <f>+'Q12'!H24/'Q2'!H24*100</f>
        <v>42.061135371179034</v>
      </c>
      <c r="I24" s="14"/>
    </row>
    <row r="25" spans="2:9" s="99" customFormat="1" ht="14" hidden="1" customHeight="1" outlineLevel="1" x14ac:dyDescent="0.35">
      <c r="B25" s="100" t="s">
        <v>305</v>
      </c>
      <c r="C25" s="120">
        <f>+'Q12'!C25/'Q2'!C25*100</f>
        <v>63.334422302079929</v>
      </c>
      <c r="D25" s="119">
        <f>+'Q12'!D25/'Q2'!D25*100</f>
        <v>14.189189189189189</v>
      </c>
      <c r="E25" s="119">
        <f>+'Q12'!E25/'Q2'!E25*100</f>
        <v>39.779411764705877</v>
      </c>
      <c r="F25" s="119">
        <f>+'Q12'!F25/'Q2'!F25*100</f>
        <v>64.97074535741541</v>
      </c>
      <c r="G25" s="119">
        <f>+'Q12'!G25/'Q2'!G25*100</f>
        <v>76.350461133069828</v>
      </c>
      <c r="H25" s="119">
        <f>+'Q12'!H25/'Q2'!H25*100</f>
        <v>64.464285714285722</v>
      </c>
      <c r="I25" s="14"/>
    </row>
    <row r="26" spans="2:9" s="99" customFormat="1" ht="14" hidden="1" customHeight="1" outlineLevel="1" x14ac:dyDescent="0.35">
      <c r="B26" s="100" t="s">
        <v>306</v>
      </c>
      <c r="C26" s="120">
        <f>+'Q12'!C26/'Q2'!C26*100</f>
        <v>37.471272889020682</v>
      </c>
      <c r="D26" s="119">
        <f>+'Q12'!D26/'Q2'!D26*100</f>
        <v>12.858008789210487</v>
      </c>
      <c r="E26" s="119">
        <f>+'Q12'!E26/'Q2'!E26*100</f>
        <v>32.813036020583191</v>
      </c>
      <c r="F26" s="119">
        <f>+'Q12'!F26/'Q2'!F26*100</f>
        <v>49.57858729766901</v>
      </c>
      <c r="G26" s="119">
        <f>+'Q12'!G26/'Q2'!G26*100</f>
        <v>52.017267142619957</v>
      </c>
      <c r="H26" s="119">
        <f>+'Q12'!H26/'Q2'!H26*100</f>
        <v>44.531621493105092</v>
      </c>
      <c r="I26" s="14"/>
    </row>
    <row r="27" spans="2:9" s="99" customFormat="1" ht="14" hidden="1" customHeight="1" outlineLevel="1" x14ac:dyDescent="0.35">
      <c r="B27" s="100" t="s">
        <v>307</v>
      </c>
      <c r="C27" s="120">
        <f>+'Q12'!C27/'Q2'!C27*100</f>
        <v>65.006026516673359</v>
      </c>
      <c r="D27" s="119">
        <f>+'Q12'!D27/'Q2'!D27*100</f>
        <v>19.230769230769234</v>
      </c>
      <c r="E27" s="119">
        <f>+'Q12'!E27/'Q2'!E27*100</f>
        <v>49.295774647887328</v>
      </c>
      <c r="F27" s="119">
        <f>+'Q12'!F27/'Q2'!F27*100</f>
        <v>55.070318282753519</v>
      </c>
      <c r="G27" s="119">
        <f>+'Q12'!G27/'Q2'!G27*100</f>
        <v>79.614325068870528</v>
      </c>
      <c r="H27" s="119">
        <f>+'Q12'!H27/'Q2'!H27*100</f>
        <v>71.235257603972684</v>
      </c>
      <c r="I27" s="14"/>
    </row>
    <row r="28" spans="2:9" s="99" customFormat="1" ht="14" hidden="1" customHeight="1" outlineLevel="1" x14ac:dyDescent="0.35">
      <c r="B28" s="100" t="s">
        <v>308</v>
      </c>
      <c r="C28" s="120">
        <f>+'Q12'!C28/'Q2'!C28*100</f>
        <v>67.895910060089165</v>
      </c>
      <c r="D28" s="119">
        <f>+'Q12'!D28/'Q2'!D28*100</f>
        <v>20.253164556962027</v>
      </c>
      <c r="E28" s="119">
        <f>+'Q12'!E28/'Q2'!E28*100</f>
        <v>37.976594941487349</v>
      </c>
      <c r="F28" s="119">
        <f>+'Q12'!F28/'Q2'!F28*100</f>
        <v>55.402160864345738</v>
      </c>
      <c r="G28" s="119">
        <f>+'Q12'!G28/'Q2'!G28*100</f>
        <v>82.063125481139338</v>
      </c>
      <c r="H28" s="119">
        <f>+'Q12'!H28/'Q2'!H28*100</f>
        <v>77.49478442280946</v>
      </c>
      <c r="I28" s="14"/>
    </row>
    <row r="29" spans="2:9" s="99" customFormat="1" ht="14" hidden="1" customHeight="1" outlineLevel="1" x14ac:dyDescent="0.35">
      <c r="B29" s="100" t="s">
        <v>309</v>
      </c>
      <c r="C29" s="120">
        <f>+'Q12'!C29/'Q2'!C29*100</f>
        <v>46.004609260423216</v>
      </c>
      <c r="D29" s="119">
        <f>+'Q12'!D29/'Q2'!D29*100</f>
        <v>13.32560834298957</v>
      </c>
      <c r="E29" s="119">
        <f>+'Q12'!E29/'Q2'!E29*100</f>
        <v>32.854333686280441</v>
      </c>
      <c r="F29" s="119">
        <f>+'Q12'!F29/'Q2'!F29*100</f>
        <v>49.897119341563787</v>
      </c>
      <c r="G29" s="119">
        <f>+'Q12'!G29/'Q2'!G29*100</f>
        <v>63.708873379860421</v>
      </c>
      <c r="H29" s="119">
        <f>+'Q12'!H29/'Q2'!H29*100</f>
        <v>67.910253065483943</v>
      </c>
      <c r="I29" s="14"/>
    </row>
    <row r="30" spans="2:9" s="99" customFormat="1" ht="14" hidden="1" customHeight="1" outlineLevel="1" x14ac:dyDescent="0.35">
      <c r="B30" s="100" t="s">
        <v>310</v>
      </c>
      <c r="C30" s="120">
        <f>+'Q12'!C30/'Q2'!C30*100</f>
        <v>64.876640284616769</v>
      </c>
      <c r="D30" s="119">
        <f>+'Q12'!D30/'Q2'!D30*100</f>
        <v>16.701461377870565</v>
      </c>
      <c r="E30" s="119">
        <f>+'Q12'!E30/'Q2'!E30*100</f>
        <v>35.336322869955154</v>
      </c>
      <c r="F30" s="119">
        <f>+'Q12'!F30/'Q2'!F30*100</f>
        <v>63.749672002099189</v>
      </c>
      <c r="G30" s="119">
        <f>+'Q12'!G30/'Q2'!G30*100</f>
        <v>73.120494335736353</v>
      </c>
      <c r="H30" s="119">
        <f>+'Q12'!H30/'Q2'!H30*100</f>
        <v>67.064333686815132</v>
      </c>
      <c r="I30" s="14"/>
    </row>
    <row r="31" spans="2:9" s="99" customFormat="1" ht="14" hidden="1" customHeight="1" outlineLevel="1" x14ac:dyDescent="0.35">
      <c r="B31" s="100" t="s">
        <v>311</v>
      </c>
      <c r="C31" s="120">
        <f>+'Q12'!C31/'Q2'!C31*100</f>
        <v>54.895727365208543</v>
      </c>
      <c r="D31" s="119">
        <f>+'Q12'!D31/'Q2'!D31*100</f>
        <v>14.112903225806454</v>
      </c>
      <c r="E31" s="119">
        <f>+'Q12'!E31/'Q2'!E31*100</f>
        <v>33.644859813084111</v>
      </c>
      <c r="F31" s="119">
        <f>+'Q12'!F31/'Q2'!F31*100</f>
        <v>50.493522516964838</v>
      </c>
      <c r="G31" s="119">
        <f>+'Q12'!G31/'Q2'!G31*100</f>
        <v>84.279475982532745</v>
      </c>
      <c r="H31" s="119">
        <f>+'Q12'!H31/'Q2'!H31*100</f>
        <v>57.093765341188018</v>
      </c>
      <c r="I31" s="14"/>
    </row>
    <row r="32" spans="2:9" s="99" customFormat="1" ht="14" hidden="1" customHeight="1" outlineLevel="1" x14ac:dyDescent="0.35">
      <c r="B32" s="100" t="s">
        <v>312</v>
      </c>
      <c r="C32" s="120">
        <f>+'Q12'!C32/'Q2'!C32*100</f>
        <v>30.057899090157154</v>
      </c>
      <c r="D32" s="119">
        <f>+'Q12'!D32/'Q2'!D32*100</f>
        <v>6.5794463405384906</v>
      </c>
      <c r="E32" s="119">
        <f>+'Q12'!E32/'Q2'!E32*100</f>
        <v>16.069414316702822</v>
      </c>
      <c r="F32" s="119">
        <f>+'Q12'!F32/'Q2'!F32*100</f>
        <v>36.478838582677163</v>
      </c>
      <c r="G32" s="119">
        <f>+'Q12'!G32/'Q2'!G32*100</f>
        <v>72.368421052631575</v>
      </c>
      <c r="H32" s="119">
        <f>+'Q12'!H32/'Q2'!H32*100</f>
        <v>74.623767514270895</v>
      </c>
      <c r="I32" s="14"/>
    </row>
    <row r="33" spans="2:9" s="99" customFormat="1" ht="14" hidden="1" customHeight="1" outlineLevel="1" x14ac:dyDescent="0.35">
      <c r="B33" s="100" t="s">
        <v>313</v>
      </c>
      <c r="C33" s="120">
        <f>+'Q12'!C33/'Q2'!C33*100</f>
        <v>40.851770746809635</v>
      </c>
      <c r="D33" s="119">
        <f>+'Q12'!D33/'Q2'!D33*100</f>
        <v>10.605349601126232</v>
      </c>
      <c r="E33" s="119">
        <f>+'Q12'!E33/'Q2'!E33*100</f>
        <v>25.284919162470182</v>
      </c>
      <c r="F33" s="119">
        <f>+'Q12'!F33/'Q2'!F33*100</f>
        <v>44.001085776330072</v>
      </c>
      <c r="G33" s="119">
        <f>+'Q12'!G33/'Q2'!G33*100</f>
        <v>65.419561731694273</v>
      </c>
      <c r="H33" s="119">
        <f>+'Q12'!H33/'Q2'!H33*100</f>
        <v>77.634529147982065</v>
      </c>
      <c r="I33" s="14"/>
    </row>
    <row r="34" spans="2:9" s="99" customFormat="1" ht="14" hidden="1" customHeight="1" outlineLevel="1" x14ac:dyDescent="0.35">
      <c r="B34" s="100" t="s">
        <v>314</v>
      </c>
      <c r="C34" s="120">
        <f>+'Q12'!C34/'Q2'!C34*100</f>
        <v>42.700270897832816</v>
      </c>
      <c r="D34" s="119">
        <f>+'Q12'!D34/'Q2'!D34*100</f>
        <v>15.027883768711476</v>
      </c>
      <c r="E34" s="119">
        <f>+'Q12'!E34/'Q2'!E34*100</f>
        <v>34.811572135515796</v>
      </c>
      <c r="F34" s="119">
        <f>+'Q12'!F34/'Q2'!F34*100</f>
        <v>60.867751355861486</v>
      </c>
      <c r="G34" s="119">
        <f>+'Q12'!G34/'Q2'!G34*100</f>
        <v>47.403846153846153</v>
      </c>
      <c r="H34" s="119">
        <f>+'Q12'!H34/'Q2'!H34*100</f>
        <v>50.262799299201866</v>
      </c>
      <c r="I34" s="14"/>
    </row>
    <row r="35" spans="2:9" ht="14" customHeight="1" collapsed="1" x14ac:dyDescent="0.3">
      <c r="B35" s="101" t="s">
        <v>57</v>
      </c>
      <c r="C35" s="66">
        <f>+'Q12'!C35/'Q2'!C35*100</f>
        <v>84.813797313797309</v>
      </c>
      <c r="D35" s="12">
        <f>+'Q12'!D35/'Q2'!D35*100</f>
        <v>32.199546485260768</v>
      </c>
      <c r="E35" s="12">
        <f>+'Q12'!E35/'Q2'!E35*100</f>
        <v>52.272727272727273</v>
      </c>
      <c r="F35" s="12">
        <f>+'Q12'!F35/'Q2'!F35*100</f>
        <v>81.129156999226609</v>
      </c>
      <c r="G35" s="153" t="s">
        <v>100</v>
      </c>
      <c r="H35" s="12">
        <f>+'Q12'!H35/'Q2'!H35*100</f>
        <v>98.669010547463586</v>
      </c>
    </row>
    <row r="36" spans="2:9" ht="14" customHeight="1" x14ac:dyDescent="0.3">
      <c r="B36" s="101" t="s">
        <v>58</v>
      </c>
      <c r="C36" s="66">
        <f>+'Q12'!C36/'Q2'!C36*100</f>
        <v>62.276161163961952</v>
      </c>
      <c r="D36" s="12">
        <f>+'Q12'!D36/'Q2'!D36*100</f>
        <v>24.147465437788018</v>
      </c>
      <c r="E36" s="12">
        <f>+'Q12'!E36/'Q2'!E36*100</f>
        <v>44.055254070054268</v>
      </c>
      <c r="F36" s="12">
        <f>+'Q12'!F36/'Q2'!F36*100</f>
        <v>68.454096335940719</v>
      </c>
      <c r="G36" s="12">
        <f>+'Q12'!G36/'Q2'!G36*100</f>
        <v>74.466978679147161</v>
      </c>
      <c r="H36" s="12">
        <f>+'Q12'!H36/'Q2'!H36*100</f>
        <v>60.37901606425703</v>
      </c>
    </row>
    <row r="37" spans="2:9" ht="14" customHeight="1" x14ac:dyDescent="0.3">
      <c r="B37" s="103" t="s">
        <v>49</v>
      </c>
      <c r="C37" s="66">
        <f>+'Q12'!C37/'Q2'!C37*100</f>
        <v>25.693160085941617</v>
      </c>
      <c r="D37" s="12">
        <f>+'Q12'!D37/'Q2'!D37*100</f>
        <v>10.153524075366365</v>
      </c>
      <c r="E37" s="12">
        <f>+'Q12'!E37/'Q2'!E37*100</f>
        <v>21.443950196006746</v>
      </c>
      <c r="F37" s="12">
        <f>+'Q12'!F37/'Q2'!F37*100</f>
        <v>40.97074565583987</v>
      </c>
      <c r="G37" s="12">
        <f>+'Q12'!G37/'Q2'!G37*100</f>
        <v>56.969903657600817</v>
      </c>
      <c r="H37" s="12">
        <f>+'Q12'!H37/'Q2'!H37*100</f>
        <v>60.760443592095392</v>
      </c>
    </row>
    <row r="38" spans="2:9" ht="14" customHeight="1" x14ac:dyDescent="0.3">
      <c r="B38" s="101" t="s">
        <v>50</v>
      </c>
      <c r="C38" s="66">
        <f>+'Q12'!C38/'Q2'!C38*100</f>
        <v>42.596502722122722</v>
      </c>
      <c r="D38" s="12">
        <f>+'Q12'!D38/'Q2'!D38*100</f>
        <v>12.905397218594757</v>
      </c>
      <c r="E38" s="12">
        <f>+'Q12'!E38/'Q2'!E38*100</f>
        <v>29.338480673685357</v>
      </c>
      <c r="F38" s="12">
        <f>+'Q12'!F38/'Q2'!F38*100</f>
        <v>47.143492456043305</v>
      </c>
      <c r="G38" s="12">
        <f>+'Q12'!G38/'Q2'!G38*100</f>
        <v>51.263066202090592</v>
      </c>
      <c r="H38" s="12">
        <f>+'Q12'!H38/'Q2'!H38*100</f>
        <v>80.228275916107293</v>
      </c>
    </row>
    <row r="39" spans="2:9" ht="14" hidden="1" customHeight="1" outlineLevel="1" x14ac:dyDescent="0.3">
      <c r="B39" s="100" t="s">
        <v>315</v>
      </c>
      <c r="C39" s="120">
        <f>+'Q12'!C39/'Q2'!C39*100</f>
        <v>26.626168763707724</v>
      </c>
      <c r="D39" s="119">
        <f>+'Q12'!D39/'Q2'!D39*100</f>
        <v>11.487272727272728</v>
      </c>
      <c r="E39" s="119">
        <f>+'Q12'!E39/'Q2'!E39*100</f>
        <v>27.357953074014606</v>
      </c>
      <c r="F39" s="119">
        <f>+'Q12'!F39/'Q2'!F39*100</f>
        <v>43.027034052508448</v>
      </c>
      <c r="G39" s="119">
        <f>+'Q12'!G39/'Q2'!G39*100</f>
        <v>49.865871833084945</v>
      </c>
      <c r="H39" s="119">
        <f>+'Q12'!H39/'Q2'!H39*100</f>
        <v>45.764517847629193</v>
      </c>
    </row>
    <row r="40" spans="2:9" ht="14" hidden="1" customHeight="1" outlineLevel="1" x14ac:dyDescent="0.3">
      <c r="B40" s="100" t="s">
        <v>316</v>
      </c>
      <c r="C40" s="120">
        <f>+'Q12'!C40/'Q2'!C40*100</f>
        <v>36.415705154810325</v>
      </c>
      <c r="D40" s="119">
        <f>+'Q12'!D40/'Q2'!D40*100</f>
        <v>13.48845963814319</v>
      </c>
      <c r="E40" s="119">
        <f>+'Q12'!E40/'Q2'!E40*100</f>
        <v>31.226606780023523</v>
      </c>
      <c r="F40" s="119">
        <f>+'Q12'!F40/'Q2'!F40*100</f>
        <v>52.647652824983993</v>
      </c>
      <c r="G40" s="119">
        <f>+'Q12'!G40/'Q2'!G40*100</f>
        <v>53.780133787706674</v>
      </c>
      <c r="H40" s="119">
        <f>+'Q12'!H40/'Q2'!H40*100</f>
        <v>78.928776801117223</v>
      </c>
    </row>
    <row r="41" spans="2:9" ht="14" hidden="1" customHeight="1" outlineLevel="1" x14ac:dyDescent="0.3">
      <c r="B41" s="100" t="s">
        <v>317</v>
      </c>
      <c r="C41" s="120">
        <f>+'Q12'!C41/'Q2'!C41*100</f>
        <v>49.235478729319318</v>
      </c>
      <c r="D41" s="119">
        <f>+'Q12'!D41/'Q2'!D41*100</f>
        <v>13.086372605181085</v>
      </c>
      <c r="E41" s="119">
        <f>+'Q12'!E41/'Q2'!E41*100</f>
        <v>27.969919989738163</v>
      </c>
      <c r="F41" s="119">
        <f>+'Q12'!F41/'Q2'!F41*100</f>
        <v>42.720216556638952</v>
      </c>
      <c r="G41" s="119">
        <f>+'Q12'!G41/'Q2'!G41*100</f>
        <v>49.637758363520135</v>
      </c>
      <c r="H41" s="119">
        <f>+'Q12'!H41/'Q2'!H41*100</f>
        <v>81.286392024544355</v>
      </c>
    </row>
    <row r="42" spans="2:9" ht="14" customHeight="1" collapsed="1" x14ac:dyDescent="0.3">
      <c r="B42" s="10" t="s">
        <v>51</v>
      </c>
      <c r="C42" s="66">
        <f>+'Q12'!C42/'Q2'!C42*100</f>
        <v>46.632610300720373</v>
      </c>
      <c r="D42" s="12">
        <f>+'Q12'!D42/'Q2'!D42*100</f>
        <v>12.397427367487248</v>
      </c>
      <c r="E42" s="12">
        <f>+'Q12'!E42/'Q2'!E42*100</f>
        <v>29.631143353428019</v>
      </c>
      <c r="F42" s="12">
        <f>+'Q12'!F42/'Q2'!F42*100</f>
        <v>46.074573730560239</v>
      </c>
      <c r="G42" s="12">
        <f>+'Q12'!G42/'Q2'!G42*100</f>
        <v>48.868222495174592</v>
      </c>
      <c r="H42" s="12">
        <f>+'Q12'!H42/'Q2'!H42*100</f>
        <v>65.264944054299249</v>
      </c>
    </row>
    <row r="43" spans="2:9" ht="14" customHeight="1" x14ac:dyDescent="0.3">
      <c r="B43" s="10" t="s">
        <v>52</v>
      </c>
      <c r="C43" s="66">
        <f>+'Q12'!C43/'Q2'!C43*100</f>
        <v>23.974440347181389</v>
      </c>
      <c r="D43" s="12">
        <f>+'Q12'!D43/'Q2'!D43*100</f>
        <v>7.3890804671375641</v>
      </c>
      <c r="E43" s="12">
        <f>+'Q12'!E43/'Q2'!E43*100</f>
        <v>16.681707581763558</v>
      </c>
      <c r="F43" s="12">
        <f>+'Q12'!F43/'Q2'!F43*100</f>
        <v>40.108418232824988</v>
      </c>
      <c r="G43" s="12">
        <f>+'Q12'!G43/'Q2'!G43*100</f>
        <v>50.888450148075023</v>
      </c>
      <c r="H43" s="12">
        <f>+'Q12'!H43/'Q2'!H43*100</f>
        <v>50.523047661669274</v>
      </c>
    </row>
    <row r="44" spans="2:9" ht="14" customHeight="1" x14ac:dyDescent="0.3">
      <c r="B44" s="10" t="s">
        <v>61</v>
      </c>
      <c r="C44" s="66">
        <f>+'Q12'!C44/'Q2'!C44*100</f>
        <v>46.855877015891465</v>
      </c>
      <c r="D44" s="12">
        <f>+'Q12'!D44/'Q2'!D44*100</f>
        <v>14.929705215419501</v>
      </c>
      <c r="E44" s="12">
        <f>+'Q12'!E44/'Q2'!E44*100</f>
        <v>31.924022814086129</v>
      </c>
      <c r="F44" s="12">
        <f>+'Q12'!F44/'Q2'!F44*100</f>
        <v>46.843319371092093</v>
      </c>
      <c r="G44" s="12">
        <f>+'Q12'!G44/'Q2'!G44*100</f>
        <v>51.836139467055553</v>
      </c>
      <c r="H44" s="12">
        <f>+'Q12'!H44/'Q2'!H44*100</f>
        <v>58.307044145482664</v>
      </c>
    </row>
    <row r="45" spans="2:9" ht="14" customHeight="1" x14ac:dyDescent="0.3">
      <c r="B45" s="10" t="s">
        <v>60</v>
      </c>
      <c r="C45" s="66">
        <f>+'Q12'!C45/'Q2'!C45*100</f>
        <v>72.403288887741539</v>
      </c>
      <c r="D45" s="12">
        <f>+'Q12'!D45/'Q2'!D45*100</f>
        <v>24.901365705614566</v>
      </c>
      <c r="E45" s="12">
        <f>+'Q12'!E45/'Q2'!E45*100</f>
        <v>55.377950403346276</v>
      </c>
      <c r="F45" s="12">
        <f>+'Q12'!F45/'Q2'!F45*100</f>
        <v>75.759582746916138</v>
      </c>
      <c r="G45" s="12">
        <f>+'Q12'!G45/'Q2'!G45*100</f>
        <v>78.998357963875208</v>
      </c>
      <c r="H45" s="12">
        <f>+'Q12'!H45/'Q2'!H45*100</f>
        <v>79.928292046936107</v>
      </c>
    </row>
    <row r="46" spans="2:9" ht="14" customHeight="1" x14ac:dyDescent="0.3">
      <c r="B46" s="10" t="s">
        <v>59</v>
      </c>
      <c r="C46" s="66">
        <f>+'Q12'!C46/'Q2'!C46*100</f>
        <v>19.186763496848453</v>
      </c>
      <c r="D46" s="12">
        <f>+'Q12'!D46/'Q2'!D46*100</f>
        <v>10.457114082694567</v>
      </c>
      <c r="E46" s="12">
        <f>+'Q12'!E46/'Q2'!E46*100</f>
        <v>21.831165519000255</v>
      </c>
      <c r="F46" s="12">
        <f>+'Q12'!F46/'Q2'!F46*100</f>
        <v>58.562197092084013</v>
      </c>
      <c r="G46" s="12">
        <f>+'Q12'!G46/'Q2'!G46*100</f>
        <v>56.943056943056945</v>
      </c>
      <c r="H46" s="153" t="s">
        <v>100</v>
      </c>
    </row>
    <row r="47" spans="2:9" ht="14" customHeight="1" x14ac:dyDescent="0.3">
      <c r="B47" s="10" t="s">
        <v>62</v>
      </c>
      <c r="C47" s="66">
        <f>+'Q12'!C47/'Q2'!C47*100</f>
        <v>39.51028305086875</v>
      </c>
      <c r="D47" s="12">
        <f>+'Q12'!D47/'Q2'!D47*100</f>
        <v>21.384314039015031</v>
      </c>
      <c r="E47" s="12">
        <f>+'Q12'!E47/'Q2'!E47*100</f>
        <v>35.339751851009524</v>
      </c>
      <c r="F47" s="12">
        <f>+'Q12'!F47/'Q2'!F47*100</f>
        <v>49.986158530958754</v>
      </c>
      <c r="G47" s="12">
        <f>+'Q12'!G47/'Q2'!G47*100</f>
        <v>62.956127841624024</v>
      </c>
      <c r="H47" s="12">
        <f>+'Q12'!H47/'Q2'!H47*100</f>
        <v>57.471081607504871</v>
      </c>
    </row>
    <row r="48" spans="2:9" ht="14" customHeight="1" x14ac:dyDescent="0.3">
      <c r="B48" s="10" t="s">
        <v>63</v>
      </c>
      <c r="C48" s="66">
        <f>+'Q12'!C48/'Q2'!C48*100</f>
        <v>28.149729603867208</v>
      </c>
      <c r="D48" s="12">
        <f>+'Q12'!D48/'Q2'!D48*100</f>
        <v>11.562040215792054</v>
      </c>
      <c r="E48" s="12">
        <f>+'Q12'!E48/'Q2'!E48*100</f>
        <v>23.521881750540043</v>
      </c>
      <c r="F48" s="12">
        <f>+'Q12'!F48/'Q2'!F48*100</f>
        <v>32.398110626435745</v>
      </c>
      <c r="G48" s="12">
        <f>+'Q12'!G48/'Q2'!G48*100</f>
        <v>28.725944147012012</v>
      </c>
      <c r="H48" s="12">
        <f>+'Q12'!H48/'Q2'!H48*100</f>
        <v>29.192905600681453</v>
      </c>
    </row>
    <row r="49" spans="2:8" ht="14" customHeight="1" x14ac:dyDescent="0.3">
      <c r="B49" s="10" t="s">
        <v>69</v>
      </c>
      <c r="C49" s="66">
        <f>+'Q12'!C49/'Q2'!C49*100</f>
        <v>31.314277071990322</v>
      </c>
      <c r="D49" s="12">
        <f>+'Q12'!D49/'Q2'!D49*100</f>
        <v>9.5238095238095237</v>
      </c>
      <c r="E49" s="12">
        <f>+'Q12'!E49/'Q2'!E49*100</f>
        <v>23.813786929274844</v>
      </c>
      <c r="F49" s="12">
        <f>+'Q12'!F49/'Q2'!F49*100</f>
        <v>45.797280593325091</v>
      </c>
      <c r="G49" s="12">
        <f>+'Q12'!G49/'Q2'!G49*100</f>
        <v>73.442136498516319</v>
      </c>
      <c r="H49" s="153" t="s">
        <v>100</v>
      </c>
    </row>
    <row r="50" spans="2:8" ht="14" customHeight="1" x14ac:dyDescent="0.3">
      <c r="B50" s="10" t="s">
        <v>64</v>
      </c>
      <c r="C50" s="66">
        <f>+'Q12'!C50/'Q2'!C50*100</f>
        <v>31.005107841639941</v>
      </c>
      <c r="D50" s="12">
        <f>+'Q12'!D50/'Q2'!D50*100</f>
        <v>14.336208115368301</v>
      </c>
      <c r="E50" s="12">
        <f>+'Q12'!E50/'Q2'!E50*100</f>
        <v>27.102450609953578</v>
      </c>
      <c r="F50" s="12">
        <f>+'Q12'!F50/'Q2'!F50*100</f>
        <v>36.792354292876539</v>
      </c>
      <c r="G50" s="12">
        <f>+'Q12'!G50/'Q2'!G50*100</f>
        <v>48.490466101694921</v>
      </c>
      <c r="H50" s="12">
        <f>+'Q12'!H50/'Q2'!H50*100</f>
        <v>32.289064001537575</v>
      </c>
    </row>
    <row r="51" spans="2:8" ht="14" customHeight="1" x14ac:dyDescent="0.3">
      <c r="B51" s="10" t="s">
        <v>65</v>
      </c>
      <c r="C51" s="66">
        <f>+'Q12'!C51/'Q2'!C51*100</f>
        <v>36.741725483905462</v>
      </c>
      <c r="D51" s="12">
        <f>+'Q12'!D51/'Q2'!D51*100</f>
        <v>14.014496486257771</v>
      </c>
      <c r="E51" s="12">
        <f>+'Q12'!E51/'Q2'!E51*100</f>
        <v>30.793697978596906</v>
      </c>
      <c r="F51" s="12">
        <f>+'Q12'!F51/'Q2'!F51*100</f>
        <v>37.514939343620767</v>
      </c>
      <c r="G51" s="12">
        <f>+'Q12'!G51/'Q2'!G51*100</f>
        <v>46.616727849985118</v>
      </c>
      <c r="H51" s="12">
        <f>+'Q12'!H51/'Q2'!H51*100</f>
        <v>45.021428730042409</v>
      </c>
    </row>
    <row r="52" spans="2:8" ht="14" customHeight="1" x14ac:dyDescent="0.3">
      <c r="B52" s="10" t="s">
        <v>66</v>
      </c>
      <c r="C52" s="66">
        <f>+'Q12'!C52/'Q2'!C52*100</f>
        <v>23.381543834217375</v>
      </c>
      <c r="D52" s="12">
        <f>+'Q12'!D52/'Q2'!D52*100</f>
        <v>8.4892799603420492</v>
      </c>
      <c r="E52" s="12">
        <f>+'Q12'!E52/'Q2'!E52*100</f>
        <v>16.171362408336552</v>
      </c>
      <c r="F52" s="12">
        <f>+'Q12'!F52/'Q2'!F52*100</f>
        <v>30.763680096211665</v>
      </c>
      <c r="G52" s="12">
        <f>+'Q12'!G52/'Q2'!G52*100</f>
        <v>38.678059814023626</v>
      </c>
      <c r="H52" s="12">
        <f>+'Q12'!H52/'Q2'!H52*100</f>
        <v>47.722147045557065</v>
      </c>
    </row>
    <row r="53" spans="2:8" ht="14" customHeight="1" x14ac:dyDescent="0.3">
      <c r="B53" s="10" t="s">
        <v>67</v>
      </c>
      <c r="C53" s="66">
        <f>+'Q12'!C53/'Q2'!C53*100</f>
        <v>27.120990573375231</v>
      </c>
      <c r="D53" s="12">
        <f>+'Q12'!D53/'Q2'!D53*100</f>
        <v>12.314351183909022</v>
      </c>
      <c r="E53" s="12">
        <f>+'Q12'!E53/'Q2'!E53*100</f>
        <v>24.525875924140148</v>
      </c>
      <c r="F53" s="12">
        <f>+'Q12'!F53/'Q2'!F53*100</f>
        <v>40.204557935200441</v>
      </c>
      <c r="G53" s="12">
        <f>+'Q12'!G53/'Q2'!G53*100</f>
        <v>54.280870302345299</v>
      </c>
      <c r="H53" s="12">
        <f>+'Q12'!H53/'Q2'!H53*100</f>
        <v>55.155814542690649</v>
      </c>
    </row>
    <row r="54" spans="2:8" ht="14" customHeight="1" x14ac:dyDescent="0.3">
      <c r="B54" s="87" t="s">
        <v>68</v>
      </c>
      <c r="C54" s="151">
        <f>+'Q12'!C54/'Q2'!C54*100</f>
        <v>20.8</v>
      </c>
      <c r="D54" s="152">
        <f>+'Q12'!D54/'Q2'!D54*100</f>
        <v>22.222222222222221</v>
      </c>
      <c r="E54" s="152">
        <f>+'Q12'!E54/'Q2'!E54*100</f>
        <v>19.718309859154928</v>
      </c>
      <c r="F54" s="143" t="s">
        <v>100</v>
      </c>
      <c r="G54" s="143" t="s">
        <v>100</v>
      </c>
      <c r="H54" s="143" t="s">
        <v>100</v>
      </c>
    </row>
    <row r="55" spans="2:8" ht="3.75" customHeight="1" x14ac:dyDescent="0.3"/>
    <row r="56" spans="2:8" x14ac:dyDescent="0.3">
      <c r="B56" s="32" t="s">
        <v>242</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58"/>
  <sheetViews>
    <sheetView workbookViewId="0">
      <selection activeCell="B35" sqref="B35"/>
    </sheetView>
  </sheetViews>
  <sheetFormatPr defaultColWidth="9.1796875" defaultRowHeight="12.5" outlineLevelRow="1" x14ac:dyDescent="0.3"/>
  <cols>
    <col min="1" max="1" width="2.6328125" style="1" customWidth="1"/>
    <col min="2" max="2" width="61" style="1" customWidth="1"/>
    <col min="3" max="3" width="11.54296875" style="3" customWidth="1"/>
    <col min="4" max="4" width="12.54296875" style="3" customWidth="1"/>
    <col min="5" max="5" width="10.81640625" style="3" customWidth="1"/>
    <col min="6" max="6" width="11.1796875" style="3" customWidth="1"/>
    <col min="7" max="7" width="2" style="1" customWidth="1"/>
    <col min="8" max="193" width="9.1796875" style="1"/>
    <col min="194" max="194" width="51.1796875" style="1" customWidth="1"/>
    <col min="195" max="202" width="9.81640625" style="1" customWidth="1"/>
    <col min="203" max="449" width="9.1796875" style="1"/>
    <col min="450" max="450" width="51.1796875" style="1" customWidth="1"/>
    <col min="451" max="458" width="9.81640625" style="1" customWidth="1"/>
    <col min="459" max="705" width="9.1796875" style="1"/>
    <col min="706" max="706" width="51.1796875" style="1" customWidth="1"/>
    <col min="707" max="714" width="9.81640625" style="1" customWidth="1"/>
    <col min="715" max="961" width="9.1796875" style="1"/>
    <col min="962" max="962" width="51.1796875" style="1" customWidth="1"/>
    <col min="963" max="970" width="9.81640625" style="1" customWidth="1"/>
    <col min="971" max="1217" width="9.1796875" style="1"/>
    <col min="1218" max="1218" width="51.1796875" style="1" customWidth="1"/>
    <col min="1219" max="1226" width="9.81640625" style="1" customWidth="1"/>
    <col min="1227" max="1473" width="9.1796875" style="1"/>
    <col min="1474" max="1474" width="51.1796875" style="1" customWidth="1"/>
    <col min="1475" max="1482" width="9.81640625" style="1" customWidth="1"/>
    <col min="1483" max="1729" width="9.1796875" style="1"/>
    <col min="1730" max="1730" width="51.1796875" style="1" customWidth="1"/>
    <col min="1731" max="1738" width="9.81640625" style="1" customWidth="1"/>
    <col min="1739" max="1985" width="9.1796875" style="1"/>
    <col min="1986" max="1986" width="51.1796875" style="1" customWidth="1"/>
    <col min="1987" max="1994" width="9.81640625" style="1" customWidth="1"/>
    <col min="1995" max="2241" width="9.1796875" style="1"/>
    <col min="2242" max="2242" width="51.1796875" style="1" customWidth="1"/>
    <col min="2243" max="2250" width="9.81640625" style="1" customWidth="1"/>
    <col min="2251" max="2497" width="9.1796875" style="1"/>
    <col min="2498" max="2498" width="51.1796875" style="1" customWidth="1"/>
    <col min="2499" max="2506" width="9.81640625" style="1" customWidth="1"/>
    <col min="2507" max="2753" width="9.1796875" style="1"/>
    <col min="2754" max="2754" width="51.1796875" style="1" customWidth="1"/>
    <col min="2755" max="2762" width="9.81640625" style="1" customWidth="1"/>
    <col min="2763" max="3009" width="9.1796875" style="1"/>
    <col min="3010" max="3010" width="51.1796875" style="1" customWidth="1"/>
    <col min="3011" max="3018" width="9.81640625" style="1" customWidth="1"/>
    <col min="3019" max="3265" width="9.1796875" style="1"/>
    <col min="3266" max="3266" width="51.1796875" style="1" customWidth="1"/>
    <col min="3267" max="3274" width="9.81640625" style="1" customWidth="1"/>
    <col min="3275" max="3521" width="9.1796875" style="1"/>
    <col min="3522" max="3522" width="51.1796875" style="1" customWidth="1"/>
    <col min="3523" max="3530" width="9.81640625" style="1" customWidth="1"/>
    <col min="3531" max="3777" width="9.1796875" style="1"/>
    <col min="3778" max="3778" width="51.1796875" style="1" customWidth="1"/>
    <col min="3779" max="3786" width="9.81640625" style="1" customWidth="1"/>
    <col min="3787" max="4033" width="9.1796875" style="1"/>
    <col min="4034" max="4034" width="51.1796875" style="1" customWidth="1"/>
    <col min="4035" max="4042" width="9.81640625" style="1" customWidth="1"/>
    <col min="4043" max="4289" width="9.1796875" style="1"/>
    <col min="4290" max="4290" width="51.1796875" style="1" customWidth="1"/>
    <col min="4291" max="4298" width="9.81640625" style="1" customWidth="1"/>
    <col min="4299" max="4545" width="9.1796875" style="1"/>
    <col min="4546" max="4546" width="51.1796875" style="1" customWidth="1"/>
    <col min="4547" max="4554" width="9.81640625" style="1" customWidth="1"/>
    <col min="4555" max="4801" width="9.1796875" style="1"/>
    <col min="4802" max="4802" width="51.1796875" style="1" customWidth="1"/>
    <col min="4803" max="4810" width="9.81640625" style="1" customWidth="1"/>
    <col min="4811" max="5057" width="9.1796875" style="1"/>
    <col min="5058" max="5058" width="51.1796875" style="1" customWidth="1"/>
    <col min="5059" max="5066" width="9.81640625" style="1" customWidth="1"/>
    <col min="5067" max="5313" width="9.1796875" style="1"/>
    <col min="5314" max="5314" width="51.1796875" style="1" customWidth="1"/>
    <col min="5315" max="5322" width="9.81640625" style="1" customWidth="1"/>
    <col min="5323" max="5569" width="9.1796875" style="1"/>
    <col min="5570" max="5570" width="51.1796875" style="1" customWidth="1"/>
    <col min="5571" max="5578" width="9.81640625" style="1" customWidth="1"/>
    <col min="5579" max="5825" width="9.1796875" style="1"/>
    <col min="5826" max="5826" width="51.1796875" style="1" customWidth="1"/>
    <col min="5827" max="5834" width="9.81640625" style="1" customWidth="1"/>
    <col min="5835" max="6081" width="9.1796875" style="1"/>
    <col min="6082" max="6082" width="51.1796875" style="1" customWidth="1"/>
    <col min="6083" max="6090" width="9.81640625" style="1" customWidth="1"/>
    <col min="6091" max="6337" width="9.1796875" style="1"/>
    <col min="6338" max="6338" width="51.1796875" style="1" customWidth="1"/>
    <col min="6339" max="6346" width="9.81640625" style="1" customWidth="1"/>
    <col min="6347" max="6593" width="9.1796875" style="1"/>
    <col min="6594" max="6594" width="51.1796875" style="1" customWidth="1"/>
    <col min="6595" max="6602" width="9.81640625" style="1" customWidth="1"/>
    <col min="6603" max="6849" width="9.1796875" style="1"/>
    <col min="6850" max="6850" width="51.1796875" style="1" customWidth="1"/>
    <col min="6851" max="6858" width="9.81640625" style="1" customWidth="1"/>
    <col min="6859" max="7105" width="9.1796875" style="1"/>
    <col min="7106" max="7106" width="51.1796875" style="1" customWidth="1"/>
    <col min="7107" max="7114" width="9.81640625" style="1" customWidth="1"/>
    <col min="7115" max="7361" width="9.1796875" style="1"/>
    <col min="7362" max="7362" width="51.1796875" style="1" customWidth="1"/>
    <col min="7363" max="7370" width="9.81640625" style="1" customWidth="1"/>
    <col min="7371" max="7617" width="9.1796875" style="1"/>
    <col min="7618" max="7618" width="51.1796875" style="1" customWidth="1"/>
    <col min="7619" max="7626" width="9.81640625" style="1" customWidth="1"/>
    <col min="7627" max="7873" width="9.1796875" style="1"/>
    <col min="7874" max="7874" width="51.1796875" style="1" customWidth="1"/>
    <col min="7875" max="7882" width="9.81640625" style="1" customWidth="1"/>
    <col min="7883" max="8129" width="9.1796875" style="1"/>
    <col min="8130" max="8130" width="51.1796875" style="1" customWidth="1"/>
    <col min="8131" max="8138" width="9.81640625" style="1" customWidth="1"/>
    <col min="8139" max="8385" width="9.1796875" style="1"/>
    <col min="8386" max="8386" width="51.1796875" style="1" customWidth="1"/>
    <col min="8387" max="8394" width="9.81640625" style="1" customWidth="1"/>
    <col min="8395" max="8641" width="9.1796875" style="1"/>
    <col min="8642" max="8642" width="51.1796875" style="1" customWidth="1"/>
    <col min="8643" max="8650" width="9.81640625" style="1" customWidth="1"/>
    <col min="8651" max="8897" width="9.1796875" style="1"/>
    <col min="8898" max="8898" width="51.1796875" style="1" customWidth="1"/>
    <col min="8899" max="8906" width="9.81640625" style="1" customWidth="1"/>
    <col min="8907" max="9153" width="9.1796875" style="1"/>
    <col min="9154" max="9154" width="51.1796875" style="1" customWidth="1"/>
    <col min="9155" max="9162" width="9.81640625" style="1" customWidth="1"/>
    <col min="9163" max="9409" width="9.1796875" style="1"/>
    <col min="9410" max="9410" width="51.1796875" style="1" customWidth="1"/>
    <col min="9411" max="9418" width="9.81640625" style="1" customWidth="1"/>
    <col min="9419" max="9665" width="9.1796875" style="1"/>
    <col min="9666" max="9666" width="51.1796875" style="1" customWidth="1"/>
    <col min="9667" max="9674" width="9.81640625" style="1" customWidth="1"/>
    <col min="9675" max="9921" width="9.1796875" style="1"/>
    <col min="9922" max="9922" width="51.1796875" style="1" customWidth="1"/>
    <col min="9923" max="9930" width="9.81640625" style="1" customWidth="1"/>
    <col min="9931" max="10177" width="9.1796875" style="1"/>
    <col min="10178" max="10178" width="51.1796875" style="1" customWidth="1"/>
    <col min="10179" max="10186" width="9.81640625" style="1" customWidth="1"/>
    <col min="10187" max="10433" width="9.1796875" style="1"/>
    <col min="10434" max="10434" width="51.1796875" style="1" customWidth="1"/>
    <col min="10435" max="10442" width="9.81640625" style="1" customWidth="1"/>
    <col min="10443" max="10689" width="9.1796875" style="1"/>
    <col min="10690" max="10690" width="51.1796875" style="1" customWidth="1"/>
    <col min="10691" max="10698" width="9.81640625" style="1" customWidth="1"/>
    <col min="10699" max="10945" width="9.1796875" style="1"/>
    <col min="10946" max="10946" width="51.1796875" style="1" customWidth="1"/>
    <col min="10947" max="10954" width="9.81640625" style="1" customWidth="1"/>
    <col min="10955" max="11201" width="9.1796875" style="1"/>
    <col min="11202" max="11202" width="51.1796875" style="1" customWidth="1"/>
    <col min="11203" max="11210" width="9.81640625" style="1" customWidth="1"/>
    <col min="11211" max="11457" width="9.1796875" style="1"/>
    <col min="11458" max="11458" width="51.1796875" style="1" customWidth="1"/>
    <col min="11459" max="11466" width="9.81640625" style="1" customWidth="1"/>
    <col min="11467" max="11713" width="9.1796875" style="1"/>
    <col min="11714" max="11714" width="51.1796875" style="1" customWidth="1"/>
    <col min="11715" max="11722" width="9.81640625" style="1" customWidth="1"/>
    <col min="11723" max="11969" width="9.1796875" style="1"/>
    <col min="11970" max="11970" width="51.1796875" style="1" customWidth="1"/>
    <col min="11971" max="11978" width="9.81640625" style="1" customWidth="1"/>
    <col min="11979" max="12225" width="9.1796875" style="1"/>
    <col min="12226" max="12226" width="51.1796875" style="1" customWidth="1"/>
    <col min="12227" max="12234" width="9.81640625" style="1" customWidth="1"/>
    <col min="12235" max="12481" width="9.1796875" style="1"/>
    <col min="12482" max="12482" width="51.1796875" style="1" customWidth="1"/>
    <col min="12483" max="12490" width="9.81640625" style="1" customWidth="1"/>
    <col min="12491" max="12737" width="9.1796875" style="1"/>
    <col min="12738" max="12738" width="51.1796875" style="1" customWidth="1"/>
    <col min="12739" max="12746" width="9.81640625" style="1" customWidth="1"/>
    <col min="12747" max="12993" width="9.1796875" style="1"/>
    <col min="12994" max="12994" width="51.1796875" style="1" customWidth="1"/>
    <col min="12995" max="13002" width="9.81640625" style="1" customWidth="1"/>
    <col min="13003" max="13249" width="9.1796875" style="1"/>
    <col min="13250" max="13250" width="51.1796875" style="1" customWidth="1"/>
    <col min="13251" max="13258" width="9.81640625" style="1" customWidth="1"/>
    <col min="13259" max="13505" width="9.1796875" style="1"/>
    <col min="13506" max="13506" width="51.1796875" style="1" customWidth="1"/>
    <col min="13507" max="13514" width="9.81640625" style="1" customWidth="1"/>
    <col min="13515" max="13761" width="9.1796875" style="1"/>
    <col min="13762" max="13762" width="51.1796875" style="1" customWidth="1"/>
    <col min="13763" max="13770" width="9.81640625" style="1" customWidth="1"/>
    <col min="13771" max="14017" width="9.1796875" style="1"/>
    <col min="14018" max="14018" width="51.1796875" style="1" customWidth="1"/>
    <col min="14019" max="14026" width="9.81640625" style="1" customWidth="1"/>
    <col min="14027" max="14273" width="9.1796875" style="1"/>
    <col min="14274" max="14274" width="51.1796875" style="1" customWidth="1"/>
    <col min="14275" max="14282" width="9.81640625" style="1" customWidth="1"/>
    <col min="14283" max="14529" width="9.1796875" style="1"/>
    <col min="14530" max="14530" width="51.1796875" style="1" customWidth="1"/>
    <col min="14531" max="14538" width="9.81640625" style="1" customWidth="1"/>
    <col min="14539" max="14785" width="9.1796875" style="1"/>
    <col min="14786" max="14786" width="51.1796875" style="1" customWidth="1"/>
    <col min="14787" max="14794" width="9.81640625" style="1" customWidth="1"/>
    <col min="14795" max="15041" width="9.1796875" style="1"/>
    <col min="15042" max="15042" width="51.1796875" style="1" customWidth="1"/>
    <col min="15043" max="15050" width="9.81640625" style="1" customWidth="1"/>
    <col min="15051" max="15297" width="9.1796875" style="1"/>
    <col min="15298" max="15298" width="51.1796875" style="1" customWidth="1"/>
    <col min="15299" max="15306" width="9.81640625" style="1" customWidth="1"/>
    <col min="15307" max="15553" width="9.1796875" style="1"/>
    <col min="15554" max="15554" width="51.1796875" style="1" customWidth="1"/>
    <col min="15555" max="15562" width="9.81640625" style="1" customWidth="1"/>
    <col min="15563" max="15809" width="9.1796875" style="1"/>
    <col min="15810" max="15810" width="51.1796875" style="1" customWidth="1"/>
    <col min="15811" max="15818" width="9.81640625" style="1" customWidth="1"/>
    <col min="15819" max="16384" width="9.1796875" style="1"/>
  </cols>
  <sheetData>
    <row r="1" spans="2:9" ht="17.25" customHeight="1" x14ac:dyDescent="0.3">
      <c r="B1" s="40"/>
      <c r="C1" s="41"/>
      <c r="D1" s="42"/>
      <c r="E1" s="1"/>
      <c r="F1" s="36" t="s">
        <v>174</v>
      </c>
    </row>
    <row r="2" spans="2:9" ht="27.75" customHeight="1" x14ac:dyDescent="0.3">
      <c r="B2" s="178" t="s">
        <v>175</v>
      </c>
      <c r="C2" s="178"/>
      <c r="D2" s="178"/>
      <c r="E2" s="178"/>
      <c r="F2" s="178"/>
    </row>
    <row r="3" spans="2:9" ht="15.75" customHeight="1" x14ac:dyDescent="0.3">
      <c r="B3" s="179">
        <v>2022</v>
      </c>
      <c r="C3" s="179"/>
      <c r="D3" s="179"/>
      <c r="E3" s="179"/>
      <c r="F3" s="1"/>
    </row>
    <row r="4" spans="2:9" ht="15" customHeight="1" x14ac:dyDescent="0.3">
      <c r="B4" s="10" t="s">
        <v>115</v>
      </c>
      <c r="C4" s="11"/>
      <c r="D4" s="16"/>
      <c r="E4" s="11"/>
      <c r="F4" s="1"/>
    </row>
    <row r="5" spans="2:9" ht="21" customHeight="1" x14ac:dyDescent="0.3">
      <c r="B5" s="37" t="s">
        <v>73</v>
      </c>
      <c r="C5" s="180" t="s">
        <v>74</v>
      </c>
      <c r="D5" s="180" t="s">
        <v>75</v>
      </c>
      <c r="E5" s="180" t="s">
        <v>11</v>
      </c>
      <c r="F5" s="180" t="s">
        <v>9</v>
      </c>
    </row>
    <row r="6" spans="2:9" ht="32" customHeight="1" x14ac:dyDescent="0.3">
      <c r="B6" s="43" t="s">
        <v>46</v>
      </c>
      <c r="C6" s="180" t="s">
        <v>10</v>
      </c>
      <c r="D6" s="180" t="s">
        <v>10</v>
      </c>
      <c r="E6" s="180" t="s">
        <v>11</v>
      </c>
      <c r="F6" s="180" t="s">
        <v>9</v>
      </c>
    </row>
    <row r="7" spans="2:9" ht="14" customHeight="1" x14ac:dyDescent="0.3">
      <c r="B7" s="40" t="s">
        <v>0</v>
      </c>
      <c r="C7" s="39">
        <v>1030881</v>
      </c>
      <c r="D7" s="39">
        <v>85104</v>
      </c>
      <c r="E7" s="39">
        <v>46624</v>
      </c>
      <c r="F7" s="39">
        <v>86902</v>
      </c>
      <c r="I7" s="7"/>
    </row>
    <row r="8" spans="2:9" ht="14" customHeight="1" x14ac:dyDescent="0.3">
      <c r="B8" s="10" t="s">
        <v>53</v>
      </c>
      <c r="C8" s="15">
        <v>13237</v>
      </c>
      <c r="D8" s="15">
        <v>315</v>
      </c>
      <c r="E8" s="15">
        <v>108</v>
      </c>
      <c r="F8" s="15">
        <v>1257</v>
      </c>
    </row>
    <row r="9" spans="2:9" ht="14" customHeight="1" x14ac:dyDescent="0.3">
      <c r="B9" s="10" t="s">
        <v>47</v>
      </c>
      <c r="C9" s="15">
        <v>4262</v>
      </c>
      <c r="D9" s="15">
        <v>104</v>
      </c>
      <c r="E9" s="15">
        <v>9</v>
      </c>
      <c r="F9" s="15">
        <v>244</v>
      </c>
    </row>
    <row r="10" spans="2:9" ht="14" customHeight="1" x14ac:dyDescent="0.3">
      <c r="B10" s="10" t="s">
        <v>48</v>
      </c>
      <c r="C10" s="14">
        <f>+SUM(C11:C34)</f>
        <v>244154</v>
      </c>
      <c r="D10" s="14">
        <f t="shared" ref="D10:F10" si="0">+SUM(D11:D34)</f>
        <v>21416</v>
      </c>
      <c r="E10" s="14">
        <f t="shared" si="0"/>
        <v>10234</v>
      </c>
      <c r="F10" s="14">
        <f t="shared" si="0"/>
        <v>19642</v>
      </c>
    </row>
    <row r="11" spans="2:9" s="99" customFormat="1" ht="14" hidden="1" customHeight="1" outlineLevel="1" x14ac:dyDescent="0.35">
      <c r="B11" s="100" t="s">
        <v>291</v>
      </c>
      <c r="C11" s="113">
        <v>32047</v>
      </c>
      <c r="D11" s="111">
        <v>1070</v>
      </c>
      <c r="E11" s="111">
        <v>630</v>
      </c>
      <c r="F11" s="111">
        <v>2946</v>
      </c>
      <c r="G11" s="14"/>
      <c r="H11" s="14"/>
      <c r="I11" s="14"/>
    </row>
    <row r="12" spans="2:9" s="99" customFormat="1" ht="14" hidden="1" customHeight="1" outlineLevel="1" x14ac:dyDescent="0.35">
      <c r="B12" s="100" t="s">
        <v>292</v>
      </c>
      <c r="C12" s="113">
        <v>4637</v>
      </c>
      <c r="D12" s="111">
        <v>1082</v>
      </c>
      <c r="E12" s="111">
        <v>286</v>
      </c>
      <c r="F12" s="111">
        <v>547</v>
      </c>
      <c r="G12" s="14"/>
      <c r="H12" s="14"/>
      <c r="I12" s="14"/>
    </row>
    <row r="13" spans="2:9" s="99" customFormat="1" ht="14" hidden="1" customHeight="1" outlineLevel="1" x14ac:dyDescent="0.35">
      <c r="B13" s="100" t="s">
        <v>293</v>
      </c>
      <c r="C13" s="113">
        <v>334</v>
      </c>
      <c r="D13" s="160" t="s">
        <v>100</v>
      </c>
      <c r="E13" s="160" t="s">
        <v>100</v>
      </c>
      <c r="F13" s="160" t="s">
        <v>100</v>
      </c>
      <c r="G13" s="14"/>
      <c r="H13" s="14"/>
      <c r="I13" s="14"/>
    </row>
    <row r="14" spans="2:9" s="99" customFormat="1" ht="14" hidden="1" customHeight="1" outlineLevel="1" x14ac:dyDescent="0.35">
      <c r="B14" s="100" t="s">
        <v>294</v>
      </c>
      <c r="C14" s="113">
        <v>13402</v>
      </c>
      <c r="D14" s="111">
        <v>1484</v>
      </c>
      <c r="E14" s="111">
        <v>468</v>
      </c>
      <c r="F14" s="111">
        <v>1772</v>
      </c>
      <c r="G14" s="14"/>
      <c r="H14" s="14"/>
      <c r="I14" s="14"/>
    </row>
    <row r="15" spans="2:9" s="99" customFormat="1" ht="14" hidden="1" customHeight="1" outlineLevel="1" x14ac:dyDescent="0.35">
      <c r="B15" s="100" t="s">
        <v>295</v>
      </c>
      <c r="C15" s="113">
        <v>14985</v>
      </c>
      <c r="D15" s="111">
        <v>964</v>
      </c>
      <c r="E15" s="111">
        <v>275</v>
      </c>
      <c r="F15" s="111">
        <v>2011</v>
      </c>
      <c r="G15" s="14"/>
      <c r="H15" s="14"/>
      <c r="I15" s="14"/>
    </row>
    <row r="16" spans="2:9" s="99" customFormat="1" ht="14" hidden="1" customHeight="1" outlineLevel="1" x14ac:dyDescent="0.35">
      <c r="B16" s="100" t="s">
        <v>296</v>
      </c>
      <c r="C16" s="113">
        <v>8287</v>
      </c>
      <c r="D16" s="111">
        <v>613</v>
      </c>
      <c r="E16" s="111">
        <v>646</v>
      </c>
      <c r="F16" s="111">
        <v>1138</v>
      </c>
      <c r="G16" s="14"/>
      <c r="H16" s="14"/>
      <c r="I16" s="14"/>
    </row>
    <row r="17" spans="2:9" s="99" customFormat="1" ht="14" hidden="1" customHeight="1" outlineLevel="1" x14ac:dyDescent="0.35">
      <c r="B17" s="100" t="s">
        <v>297</v>
      </c>
      <c r="C17" s="113">
        <v>9331</v>
      </c>
      <c r="D17" s="111">
        <v>1051</v>
      </c>
      <c r="E17" s="111">
        <v>343</v>
      </c>
      <c r="F17" s="111">
        <v>434</v>
      </c>
      <c r="G17" s="14"/>
      <c r="H17" s="14"/>
      <c r="I17" s="14"/>
    </row>
    <row r="18" spans="2:9" s="99" customFormat="1" ht="14" hidden="1" customHeight="1" outlineLevel="1" x14ac:dyDescent="0.35">
      <c r="B18" s="100" t="s">
        <v>298</v>
      </c>
      <c r="C18" s="113">
        <v>6088</v>
      </c>
      <c r="D18" s="111">
        <v>291</v>
      </c>
      <c r="E18" s="111">
        <v>107</v>
      </c>
      <c r="F18" s="111">
        <v>599</v>
      </c>
      <c r="G18" s="14"/>
      <c r="H18" s="14"/>
      <c r="I18" s="14"/>
    </row>
    <row r="19" spans="2:9" s="99" customFormat="1" ht="14" hidden="1" customHeight="1" outlineLevel="1" x14ac:dyDescent="0.35">
      <c r="B19" s="100" t="s">
        <v>299</v>
      </c>
      <c r="C19" s="113">
        <v>3000</v>
      </c>
      <c r="D19" s="111">
        <v>192</v>
      </c>
      <c r="E19" s="111">
        <v>315</v>
      </c>
      <c r="F19" s="111">
        <v>263</v>
      </c>
      <c r="G19" s="14"/>
      <c r="H19" s="14"/>
      <c r="I19" s="14"/>
    </row>
    <row r="20" spans="2:9" s="99" customFormat="1" ht="14" hidden="1" customHeight="1" outlineLevel="1" x14ac:dyDescent="0.35">
      <c r="B20" s="100" t="s">
        <v>300</v>
      </c>
      <c r="C20" s="113">
        <v>906</v>
      </c>
      <c r="D20" s="160" t="s">
        <v>100</v>
      </c>
      <c r="E20" s="111">
        <v>133</v>
      </c>
      <c r="F20" s="160" t="s">
        <v>100</v>
      </c>
      <c r="G20" s="14"/>
      <c r="H20" s="14"/>
      <c r="I20" s="14"/>
    </row>
    <row r="21" spans="2:9" s="99" customFormat="1" ht="14" hidden="1" customHeight="1" outlineLevel="1" x14ac:dyDescent="0.35">
      <c r="B21" s="100" t="s">
        <v>301</v>
      </c>
      <c r="C21" s="113">
        <v>8068</v>
      </c>
      <c r="D21" s="111">
        <v>355</v>
      </c>
      <c r="E21" s="111">
        <v>151</v>
      </c>
      <c r="F21" s="111">
        <v>374</v>
      </c>
      <c r="G21" s="14"/>
      <c r="H21" s="14"/>
      <c r="I21" s="14"/>
    </row>
    <row r="22" spans="2:9" s="99" customFormat="1" ht="14" hidden="1" customHeight="1" outlineLevel="1" x14ac:dyDescent="0.35">
      <c r="B22" s="100" t="s">
        <v>302</v>
      </c>
      <c r="C22" s="113">
        <v>7226</v>
      </c>
      <c r="D22" s="111">
        <v>124</v>
      </c>
      <c r="E22" s="111">
        <v>671</v>
      </c>
      <c r="F22" s="111">
        <v>313</v>
      </c>
      <c r="G22" s="14"/>
      <c r="H22" s="14"/>
      <c r="I22" s="14"/>
    </row>
    <row r="23" spans="2:9" s="99" customFormat="1" ht="14" hidden="1" customHeight="1" outlineLevel="1" x14ac:dyDescent="0.35">
      <c r="B23" s="100" t="s">
        <v>303</v>
      </c>
      <c r="C23" s="113">
        <v>15785</v>
      </c>
      <c r="D23" s="111">
        <v>675</v>
      </c>
      <c r="E23" s="111">
        <v>604</v>
      </c>
      <c r="F23" s="111">
        <v>841</v>
      </c>
      <c r="G23" s="14"/>
      <c r="H23" s="14"/>
      <c r="I23" s="14"/>
    </row>
    <row r="24" spans="2:9" s="99" customFormat="1" ht="14" hidden="1" customHeight="1" outlineLevel="1" x14ac:dyDescent="0.35">
      <c r="B24" s="100" t="s">
        <v>304</v>
      </c>
      <c r="C24" s="113">
        <v>14859</v>
      </c>
      <c r="D24" s="111">
        <v>554</v>
      </c>
      <c r="E24" s="111">
        <v>406</v>
      </c>
      <c r="F24" s="111">
        <v>887</v>
      </c>
      <c r="G24" s="14"/>
      <c r="H24" s="14"/>
      <c r="I24" s="14"/>
    </row>
    <row r="25" spans="2:9" s="99" customFormat="1" ht="14" hidden="1" customHeight="1" outlineLevel="1" x14ac:dyDescent="0.35">
      <c r="B25" s="100" t="s">
        <v>305</v>
      </c>
      <c r="C25" s="113">
        <v>5647</v>
      </c>
      <c r="D25" s="111">
        <v>68</v>
      </c>
      <c r="E25" s="111">
        <v>141</v>
      </c>
      <c r="F25" s="111">
        <v>220</v>
      </c>
      <c r="G25" s="14"/>
      <c r="H25" s="14"/>
      <c r="I25" s="14"/>
    </row>
    <row r="26" spans="2:9" s="99" customFormat="1" ht="14" hidden="1" customHeight="1" outlineLevel="1" x14ac:dyDescent="0.35">
      <c r="B26" s="100" t="s">
        <v>306</v>
      </c>
      <c r="C26" s="113">
        <v>26083</v>
      </c>
      <c r="D26" s="111">
        <v>2479</v>
      </c>
      <c r="E26" s="111">
        <v>1054</v>
      </c>
      <c r="F26" s="111">
        <v>2913</v>
      </c>
      <c r="G26" s="14"/>
      <c r="H26" s="14"/>
      <c r="I26" s="14"/>
    </row>
    <row r="27" spans="2:9" s="99" customFormat="1" ht="14" hidden="1" customHeight="1" outlineLevel="1" x14ac:dyDescent="0.35">
      <c r="B27" s="100" t="s">
        <v>307</v>
      </c>
      <c r="C27" s="113">
        <v>4548</v>
      </c>
      <c r="D27" s="111">
        <v>3727</v>
      </c>
      <c r="E27" s="111">
        <v>227</v>
      </c>
      <c r="F27" s="111">
        <v>124</v>
      </c>
      <c r="G27" s="14"/>
      <c r="H27" s="14"/>
      <c r="I27" s="14"/>
    </row>
    <row r="28" spans="2:9" s="99" customFormat="1" ht="14" hidden="1" customHeight="1" outlineLevel="1" x14ac:dyDescent="0.35">
      <c r="B28" s="100" t="s">
        <v>308</v>
      </c>
      <c r="C28" s="113">
        <v>12113</v>
      </c>
      <c r="D28" s="111">
        <v>1527</v>
      </c>
      <c r="E28" s="111">
        <v>706</v>
      </c>
      <c r="F28" s="111">
        <v>309</v>
      </c>
      <c r="G28" s="14"/>
      <c r="H28" s="14"/>
      <c r="I28" s="14"/>
    </row>
    <row r="29" spans="2:9" s="99" customFormat="1" ht="14" hidden="1" customHeight="1" outlineLevel="1" x14ac:dyDescent="0.35">
      <c r="B29" s="100" t="s">
        <v>309</v>
      </c>
      <c r="C29" s="113">
        <v>9845</v>
      </c>
      <c r="D29" s="111">
        <v>484</v>
      </c>
      <c r="E29" s="111">
        <v>865</v>
      </c>
      <c r="F29" s="111">
        <v>616</v>
      </c>
      <c r="G29" s="14"/>
      <c r="H29" s="14"/>
      <c r="I29" s="14"/>
    </row>
    <row r="30" spans="2:9" s="99" customFormat="1" ht="14" hidden="1" customHeight="1" outlineLevel="1" x14ac:dyDescent="0.35">
      <c r="B30" s="100" t="s">
        <v>310</v>
      </c>
      <c r="C30" s="113">
        <v>23322</v>
      </c>
      <c r="D30" s="111">
        <v>1952</v>
      </c>
      <c r="E30" s="111">
        <v>1308</v>
      </c>
      <c r="F30" s="111">
        <v>2144</v>
      </c>
      <c r="G30" s="14"/>
      <c r="H30" s="14"/>
      <c r="I30" s="14"/>
    </row>
    <row r="31" spans="2:9" s="99" customFormat="1" ht="14" hidden="1" customHeight="1" outlineLevel="1" x14ac:dyDescent="0.35">
      <c r="B31" s="100" t="s">
        <v>311</v>
      </c>
      <c r="C31" s="113">
        <v>3855</v>
      </c>
      <c r="D31" s="111">
        <v>363</v>
      </c>
      <c r="E31" s="111">
        <v>219</v>
      </c>
      <c r="F31" s="111">
        <v>57</v>
      </c>
      <c r="G31" s="14"/>
      <c r="H31" s="14"/>
      <c r="I31" s="14"/>
    </row>
    <row r="32" spans="2:9" s="99" customFormat="1" ht="14" hidden="1" customHeight="1" outlineLevel="1" x14ac:dyDescent="0.35">
      <c r="B32" s="100" t="s">
        <v>312</v>
      </c>
      <c r="C32" s="113">
        <v>7752</v>
      </c>
      <c r="D32" s="111">
        <v>837</v>
      </c>
      <c r="E32" s="111">
        <v>256</v>
      </c>
      <c r="F32" s="111">
        <v>438</v>
      </c>
      <c r="G32" s="14"/>
      <c r="H32" s="14"/>
      <c r="I32" s="14"/>
    </row>
    <row r="33" spans="2:9" s="99" customFormat="1" ht="14" hidden="1" customHeight="1" outlineLevel="1" x14ac:dyDescent="0.35">
      <c r="B33" s="100" t="s">
        <v>313</v>
      </c>
      <c r="C33" s="113">
        <v>5202</v>
      </c>
      <c r="D33" s="111">
        <v>79</v>
      </c>
      <c r="E33" s="111">
        <v>15</v>
      </c>
      <c r="F33" s="111">
        <v>232</v>
      </c>
      <c r="G33" s="14"/>
      <c r="H33" s="14"/>
      <c r="I33" s="14"/>
    </row>
    <row r="34" spans="2:9" s="99" customFormat="1" ht="14" hidden="1" customHeight="1" outlineLevel="1" x14ac:dyDescent="0.35">
      <c r="B34" s="100" t="s">
        <v>314</v>
      </c>
      <c r="C34" s="113">
        <v>6832</v>
      </c>
      <c r="D34" s="111">
        <v>1445</v>
      </c>
      <c r="E34" s="111">
        <v>408</v>
      </c>
      <c r="F34" s="111">
        <v>464</v>
      </c>
      <c r="G34" s="14"/>
      <c r="H34" s="14"/>
      <c r="I34" s="14"/>
    </row>
    <row r="35" spans="2:9" ht="14" customHeight="1" collapsed="1" x14ac:dyDescent="0.3">
      <c r="B35" s="101" t="s">
        <v>57</v>
      </c>
      <c r="C35" s="79">
        <v>5520</v>
      </c>
      <c r="D35" s="79">
        <v>19</v>
      </c>
      <c r="E35" s="79">
        <v>185</v>
      </c>
      <c r="F35" s="79">
        <v>38</v>
      </c>
      <c r="G35" s="79"/>
      <c r="H35" s="79"/>
    </row>
    <row r="36" spans="2:9" ht="14" customHeight="1" x14ac:dyDescent="0.3">
      <c r="B36" s="101" t="s">
        <v>58</v>
      </c>
      <c r="C36" s="79">
        <v>14290</v>
      </c>
      <c r="D36" s="79">
        <v>3493</v>
      </c>
      <c r="E36" s="79">
        <v>524</v>
      </c>
      <c r="F36" s="79">
        <v>473</v>
      </c>
      <c r="G36" s="78"/>
      <c r="H36" s="79"/>
    </row>
    <row r="37" spans="2:9" ht="14" customHeight="1" x14ac:dyDescent="0.3">
      <c r="B37" s="103" t="s">
        <v>49</v>
      </c>
      <c r="C37" s="79">
        <v>55696</v>
      </c>
      <c r="D37" s="79">
        <v>5855</v>
      </c>
      <c r="E37" s="79">
        <v>1495</v>
      </c>
      <c r="F37" s="79">
        <v>6477</v>
      </c>
      <c r="G37" s="78"/>
      <c r="H37" s="78"/>
    </row>
    <row r="38" spans="2:9" ht="14" customHeight="1" x14ac:dyDescent="0.3">
      <c r="B38" s="101" t="s">
        <v>50</v>
      </c>
      <c r="C38" s="78">
        <f>+C39+C40+C41</f>
        <v>203731</v>
      </c>
      <c r="D38" s="78">
        <f t="shared" ref="D38:F38" si="1">+D39+D40+D41</f>
        <v>22840</v>
      </c>
      <c r="E38" s="78">
        <f t="shared" si="1"/>
        <v>12195</v>
      </c>
      <c r="F38" s="78">
        <f t="shared" si="1"/>
        <v>14373</v>
      </c>
      <c r="G38" s="78"/>
      <c r="H38" s="78"/>
    </row>
    <row r="39" spans="2:9" ht="14" hidden="1" customHeight="1" outlineLevel="1" x14ac:dyDescent="0.3">
      <c r="B39" s="100" t="s">
        <v>315</v>
      </c>
      <c r="C39" s="113">
        <v>16070</v>
      </c>
      <c r="D39" s="111">
        <v>483</v>
      </c>
      <c r="E39" s="111">
        <v>287</v>
      </c>
      <c r="F39" s="111">
        <v>2521</v>
      </c>
    </row>
    <row r="40" spans="2:9" ht="14" hidden="1" customHeight="1" outlineLevel="1" x14ac:dyDescent="0.3">
      <c r="B40" s="100" t="s">
        <v>316</v>
      </c>
      <c r="C40" s="113">
        <v>52636</v>
      </c>
      <c r="D40" s="111">
        <v>4855</v>
      </c>
      <c r="E40" s="111">
        <v>1463</v>
      </c>
      <c r="F40" s="111">
        <v>5234</v>
      </c>
    </row>
    <row r="41" spans="2:9" ht="14" hidden="1" customHeight="1" outlineLevel="1" x14ac:dyDescent="0.3">
      <c r="B41" s="100" t="s">
        <v>317</v>
      </c>
      <c r="C41" s="113">
        <v>135025</v>
      </c>
      <c r="D41" s="111">
        <v>17502</v>
      </c>
      <c r="E41" s="111">
        <v>10445</v>
      </c>
      <c r="F41" s="111">
        <v>6618</v>
      </c>
    </row>
    <row r="42" spans="2:9" ht="14" customHeight="1" collapsed="1" x14ac:dyDescent="0.3">
      <c r="B42" s="10" t="s">
        <v>51</v>
      </c>
      <c r="C42" s="15">
        <v>61764</v>
      </c>
      <c r="D42" s="15">
        <v>5577</v>
      </c>
      <c r="E42" s="15">
        <v>2229</v>
      </c>
      <c r="F42" s="15">
        <v>2360</v>
      </c>
    </row>
    <row r="43" spans="2:9" ht="14" customHeight="1" x14ac:dyDescent="0.3">
      <c r="B43" s="10" t="s">
        <v>52</v>
      </c>
      <c r="C43" s="15">
        <v>52454</v>
      </c>
      <c r="D43" s="15">
        <v>3471</v>
      </c>
      <c r="E43" s="15">
        <v>4200</v>
      </c>
      <c r="F43" s="15">
        <v>3342</v>
      </c>
    </row>
    <row r="44" spans="2:9" ht="14" customHeight="1" x14ac:dyDescent="0.3">
      <c r="B44" s="10" t="s">
        <v>61</v>
      </c>
      <c r="C44" s="15">
        <v>51540</v>
      </c>
      <c r="D44" s="15">
        <v>2604</v>
      </c>
      <c r="E44" s="15">
        <v>683</v>
      </c>
      <c r="F44" s="15">
        <v>6848</v>
      </c>
    </row>
    <row r="45" spans="2:9" ht="14" customHeight="1" x14ac:dyDescent="0.3">
      <c r="B45" s="10" t="s">
        <v>60</v>
      </c>
      <c r="C45" s="15">
        <v>48888</v>
      </c>
      <c r="D45" s="15">
        <v>6277</v>
      </c>
      <c r="E45" s="15">
        <v>8673</v>
      </c>
      <c r="F45" s="15">
        <v>1454</v>
      </c>
    </row>
    <row r="46" spans="2:9" ht="14" customHeight="1" x14ac:dyDescent="0.3">
      <c r="B46" s="10" t="s">
        <v>59</v>
      </c>
      <c r="C46" s="15">
        <v>4533</v>
      </c>
      <c r="D46" s="15">
        <v>210</v>
      </c>
      <c r="E46" s="15">
        <v>32</v>
      </c>
      <c r="F46" s="15">
        <v>962</v>
      </c>
    </row>
    <row r="47" spans="2:9" ht="14" customHeight="1" x14ac:dyDescent="0.3">
      <c r="B47" s="10" t="s">
        <v>62</v>
      </c>
      <c r="C47" s="15">
        <v>56072</v>
      </c>
      <c r="D47" s="15">
        <v>3844</v>
      </c>
      <c r="E47" s="15">
        <v>2001</v>
      </c>
      <c r="F47" s="15">
        <v>3893</v>
      </c>
    </row>
    <row r="48" spans="2:9" ht="14" customHeight="1" x14ac:dyDescent="0.3">
      <c r="B48" s="10" t="s">
        <v>63</v>
      </c>
      <c r="C48" s="15">
        <v>76079</v>
      </c>
      <c r="D48" s="15">
        <v>1852</v>
      </c>
      <c r="E48" s="15">
        <v>1172</v>
      </c>
      <c r="F48" s="15">
        <v>8700</v>
      </c>
    </row>
    <row r="49" spans="2:6" ht="14" customHeight="1" x14ac:dyDescent="0.3">
      <c r="B49" s="10" t="s">
        <v>69</v>
      </c>
      <c r="C49" s="15">
        <v>3639</v>
      </c>
      <c r="D49" s="15">
        <v>124</v>
      </c>
      <c r="E49" s="15">
        <v>90</v>
      </c>
      <c r="F49" s="15">
        <v>482</v>
      </c>
    </row>
    <row r="50" spans="2:6" ht="14" customHeight="1" x14ac:dyDescent="0.3">
      <c r="B50" s="10" t="s">
        <v>64</v>
      </c>
      <c r="C50" s="15">
        <v>16328</v>
      </c>
      <c r="D50" s="15">
        <v>1152</v>
      </c>
      <c r="E50" s="15">
        <v>213</v>
      </c>
      <c r="F50" s="15">
        <v>1462</v>
      </c>
    </row>
    <row r="51" spans="2:6" ht="14" customHeight="1" x14ac:dyDescent="0.3">
      <c r="B51" s="10" t="s">
        <v>65</v>
      </c>
      <c r="C51" s="15">
        <v>97123</v>
      </c>
      <c r="D51" s="15">
        <v>4509</v>
      </c>
      <c r="E51" s="15">
        <v>2293</v>
      </c>
      <c r="F51" s="15">
        <v>12785</v>
      </c>
    </row>
    <row r="52" spans="2:6" ht="14" customHeight="1" x14ac:dyDescent="0.3">
      <c r="B52" s="10" t="s">
        <v>66</v>
      </c>
      <c r="C52" s="15">
        <v>5879</v>
      </c>
      <c r="D52" s="15">
        <v>845</v>
      </c>
      <c r="E52" s="15">
        <v>146</v>
      </c>
      <c r="F52" s="15">
        <v>553</v>
      </c>
    </row>
    <row r="53" spans="2:6" ht="14" customHeight="1" x14ac:dyDescent="0.3">
      <c r="B53" s="10" t="s">
        <v>67</v>
      </c>
      <c r="C53" s="15">
        <v>15680</v>
      </c>
      <c r="D53" s="15">
        <v>597</v>
      </c>
      <c r="E53" s="15">
        <v>128</v>
      </c>
      <c r="F53" s="15">
        <v>1557</v>
      </c>
    </row>
    <row r="54" spans="2:6" ht="14" customHeight="1" x14ac:dyDescent="0.3">
      <c r="B54" s="87" t="s">
        <v>68</v>
      </c>
      <c r="C54" s="146">
        <v>12</v>
      </c>
      <c r="D54" s="46" t="s">
        <v>100</v>
      </c>
      <c r="E54" s="148">
        <v>14</v>
      </c>
      <c r="F54" s="46" t="s">
        <v>100</v>
      </c>
    </row>
    <row r="55" spans="2:6" ht="5" customHeight="1" x14ac:dyDescent="0.3">
      <c r="B55" s="5"/>
      <c r="C55" s="2"/>
      <c r="D55" s="2"/>
      <c r="E55" s="2"/>
      <c r="F55" s="4"/>
    </row>
    <row r="56" spans="2:6" x14ac:dyDescent="0.3">
      <c r="B56" s="187" t="s">
        <v>132</v>
      </c>
      <c r="C56" s="187"/>
      <c r="D56" s="187"/>
      <c r="E56" s="187"/>
      <c r="F56" s="187"/>
    </row>
    <row r="57" spans="2:6" x14ac:dyDescent="0.3">
      <c r="B57" s="77"/>
      <c r="C57" s="6"/>
      <c r="D57" s="6"/>
      <c r="E57" s="6"/>
      <c r="F57" s="6"/>
    </row>
    <row r="58" spans="2:6" ht="14" customHeight="1" x14ac:dyDescent="0.3">
      <c r="B58" s="6"/>
      <c r="C58" s="6"/>
      <c r="D58" s="6"/>
      <c r="E58" s="6"/>
      <c r="F58" s="6"/>
    </row>
  </sheetData>
  <mergeCells count="7">
    <mergeCell ref="B3:E3"/>
    <mergeCell ref="B2:F2"/>
    <mergeCell ref="B56:F56"/>
    <mergeCell ref="C5:C6"/>
    <mergeCell ref="D5:D6"/>
    <mergeCell ref="E5:E6"/>
    <mergeCell ref="F5:F6"/>
  </mergeCells>
  <printOptions horizontalCentered="1"/>
  <pageMargins left="0.11811023622047245" right="0.11811023622047245" top="0.78740157480314965" bottom="0.19685039370078741" header="0.51181102362204722" footer="0.51181102362204722"/>
  <pageSetup paperSize="9" scale="9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57"/>
  <sheetViews>
    <sheetView workbookViewId="0">
      <selection activeCell="B35" sqref="B35"/>
    </sheetView>
  </sheetViews>
  <sheetFormatPr defaultColWidth="9.1796875" defaultRowHeight="12.5" outlineLevelRow="1" x14ac:dyDescent="0.3"/>
  <cols>
    <col min="1" max="1" width="3.36328125" style="1" customWidth="1"/>
    <col min="2" max="2" width="56.81640625" style="1" customWidth="1"/>
    <col min="3" max="3" width="11.81640625" style="3" customWidth="1"/>
    <col min="4" max="4" width="12.1796875" style="3" customWidth="1"/>
    <col min="5" max="5" width="11.54296875" style="3" customWidth="1"/>
    <col min="6" max="6" width="10.81640625" style="3" customWidth="1"/>
    <col min="7" max="168" width="9.1796875" style="1"/>
    <col min="169" max="169" width="51.1796875" style="1" customWidth="1"/>
    <col min="170" max="177" width="9.81640625" style="1" customWidth="1"/>
    <col min="178" max="424" width="9.1796875" style="1"/>
    <col min="425" max="425" width="51.1796875" style="1" customWidth="1"/>
    <col min="426" max="433" width="9.81640625" style="1" customWidth="1"/>
    <col min="434" max="680" width="9.1796875" style="1"/>
    <col min="681" max="681" width="51.1796875" style="1" customWidth="1"/>
    <col min="682" max="689" width="9.81640625" style="1" customWidth="1"/>
    <col min="690" max="936" width="9.1796875" style="1"/>
    <col min="937" max="937" width="51.1796875" style="1" customWidth="1"/>
    <col min="938" max="945" width="9.81640625" style="1" customWidth="1"/>
    <col min="946" max="1192" width="9.1796875" style="1"/>
    <col min="1193" max="1193" width="51.1796875" style="1" customWidth="1"/>
    <col min="1194" max="1201" width="9.81640625" style="1" customWidth="1"/>
    <col min="1202" max="1448" width="9.1796875" style="1"/>
    <col min="1449" max="1449" width="51.1796875" style="1" customWidth="1"/>
    <col min="1450" max="1457" width="9.81640625" style="1" customWidth="1"/>
    <col min="1458" max="1704" width="9.1796875" style="1"/>
    <col min="1705" max="1705" width="51.1796875" style="1" customWidth="1"/>
    <col min="1706" max="1713" width="9.81640625" style="1" customWidth="1"/>
    <col min="1714" max="1960" width="9.1796875" style="1"/>
    <col min="1961" max="1961" width="51.1796875" style="1" customWidth="1"/>
    <col min="1962" max="1969" width="9.81640625" style="1" customWidth="1"/>
    <col min="1970" max="2216" width="9.1796875" style="1"/>
    <col min="2217" max="2217" width="51.1796875" style="1" customWidth="1"/>
    <col min="2218" max="2225" width="9.81640625" style="1" customWidth="1"/>
    <col min="2226" max="2472" width="9.1796875" style="1"/>
    <col min="2473" max="2473" width="51.1796875" style="1" customWidth="1"/>
    <col min="2474" max="2481" width="9.81640625" style="1" customWidth="1"/>
    <col min="2482" max="2728" width="9.1796875" style="1"/>
    <col min="2729" max="2729" width="51.1796875" style="1" customWidth="1"/>
    <col min="2730" max="2737" width="9.81640625" style="1" customWidth="1"/>
    <col min="2738" max="2984" width="9.1796875" style="1"/>
    <col min="2985" max="2985" width="51.1796875" style="1" customWidth="1"/>
    <col min="2986" max="2993" width="9.81640625" style="1" customWidth="1"/>
    <col min="2994" max="3240" width="9.1796875" style="1"/>
    <col min="3241" max="3241" width="51.1796875" style="1" customWidth="1"/>
    <col min="3242" max="3249" width="9.81640625" style="1" customWidth="1"/>
    <col min="3250" max="3496" width="9.1796875" style="1"/>
    <col min="3497" max="3497" width="51.1796875" style="1" customWidth="1"/>
    <col min="3498" max="3505" width="9.81640625" style="1" customWidth="1"/>
    <col min="3506" max="3752" width="9.1796875" style="1"/>
    <col min="3753" max="3753" width="51.1796875" style="1" customWidth="1"/>
    <col min="3754" max="3761" width="9.81640625" style="1" customWidth="1"/>
    <col min="3762" max="4008" width="9.1796875" style="1"/>
    <col min="4009" max="4009" width="51.1796875" style="1" customWidth="1"/>
    <col min="4010" max="4017" width="9.81640625" style="1" customWidth="1"/>
    <col min="4018" max="4264" width="9.1796875" style="1"/>
    <col min="4265" max="4265" width="51.1796875" style="1" customWidth="1"/>
    <col min="4266" max="4273" width="9.81640625" style="1" customWidth="1"/>
    <col min="4274" max="4520" width="9.1796875" style="1"/>
    <col min="4521" max="4521" width="51.1796875" style="1" customWidth="1"/>
    <col min="4522" max="4529" width="9.81640625" style="1" customWidth="1"/>
    <col min="4530" max="4776" width="9.1796875" style="1"/>
    <col min="4777" max="4777" width="51.1796875" style="1" customWidth="1"/>
    <col min="4778" max="4785" width="9.81640625" style="1" customWidth="1"/>
    <col min="4786" max="5032" width="9.1796875" style="1"/>
    <col min="5033" max="5033" width="51.1796875" style="1" customWidth="1"/>
    <col min="5034" max="5041" width="9.81640625" style="1" customWidth="1"/>
    <col min="5042" max="5288" width="9.1796875" style="1"/>
    <col min="5289" max="5289" width="51.1796875" style="1" customWidth="1"/>
    <col min="5290" max="5297" width="9.81640625" style="1" customWidth="1"/>
    <col min="5298" max="5544" width="9.1796875" style="1"/>
    <col min="5545" max="5545" width="51.1796875" style="1" customWidth="1"/>
    <col min="5546" max="5553" width="9.81640625" style="1" customWidth="1"/>
    <col min="5554" max="5800" width="9.1796875" style="1"/>
    <col min="5801" max="5801" width="51.1796875" style="1" customWidth="1"/>
    <col min="5802" max="5809" width="9.81640625" style="1" customWidth="1"/>
    <col min="5810" max="6056" width="9.1796875" style="1"/>
    <col min="6057" max="6057" width="51.1796875" style="1" customWidth="1"/>
    <col min="6058" max="6065" width="9.81640625" style="1" customWidth="1"/>
    <col min="6066" max="6312" width="9.1796875" style="1"/>
    <col min="6313" max="6313" width="51.1796875" style="1" customWidth="1"/>
    <col min="6314" max="6321" width="9.81640625" style="1" customWidth="1"/>
    <col min="6322" max="6568" width="9.1796875" style="1"/>
    <col min="6569" max="6569" width="51.1796875" style="1" customWidth="1"/>
    <col min="6570" max="6577" width="9.81640625" style="1" customWidth="1"/>
    <col min="6578" max="6824" width="9.1796875" style="1"/>
    <col min="6825" max="6825" width="51.1796875" style="1" customWidth="1"/>
    <col min="6826" max="6833" width="9.81640625" style="1" customWidth="1"/>
    <col min="6834" max="7080" width="9.1796875" style="1"/>
    <col min="7081" max="7081" width="51.1796875" style="1" customWidth="1"/>
    <col min="7082" max="7089" width="9.81640625" style="1" customWidth="1"/>
    <col min="7090" max="7336" width="9.1796875" style="1"/>
    <col min="7337" max="7337" width="51.1796875" style="1" customWidth="1"/>
    <col min="7338" max="7345" width="9.81640625" style="1" customWidth="1"/>
    <col min="7346" max="7592" width="9.1796875" style="1"/>
    <col min="7593" max="7593" width="51.1796875" style="1" customWidth="1"/>
    <col min="7594" max="7601" width="9.81640625" style="1" customWidth="1"/>
    <col min="7602" max="7848" width="9.1796875" style="1"/>
    <col min="7849" max="7849" width="51.1796875" style="1" customWidth="1"/>
    <col min="7850" max="7857" width="9.81640625" style="1" customWidth="1"/>
    <col min="7858" max="8104" width="9.1796875" style="1"/>
    <col min="8105" max="8105" width="51.1796875" style="1" customWidth="1"/>
    <col min="8106" max="8113" width="9.81640625" style="1" customWidth="1"/>
    <col min="8114" max="8360" width="9.1796875" style="1"/>
    <col min="8361" max="8361" width="51.1796875" style="1" customWidth="1"/>
    <col min="8362" max="8369" width="9.81640625" style="1" customWidth="1"/>
    <col min="8370" max="8616" width="9.1796875" style="1"/>
    <col min="8617" max="8617" width="51.1796875" style="1" customWidth="1"/>
    <col min="8618" max="8625" width="9.81640625" style="1" customWidth="1"/>
    <col min="8626" max="8872" width="9.1796875" style="1"/>
    <col min="8873" max="8873" width="51.1796875" style="1" customWidth="1"/>
    <col min="8874" max="8881" width="9.81640625" style="1" customWidth="1"/>
    <col min="8882" max="9128" width="9.1796875" style="1"/>
    <col min="9129" max="9129" width="51.1796875" style="1" customWidth="1"/>
    <col min="9130" max="9137" width="9.81640625" style="1" customWidth="1"/>
    <col min="9138" max="9384" width="9.1796875" style="1"/>
    <col min="9385" max="9385" width="51.1796875" style="1" customWidth="1"/>
    <col min="9386" max="9393" width="9.81640625" style="1" customWidth="1"/>
    <col min="9394" max="9640" width="9.1796875" style="1"/>
    <col min="9641" max="9641" width="51.1796875" style="1" customWidth="1"/>
    <col min="9642" max="9649" width="9.81640625" style="1" customWidth="1"/>
    <col min="9650" max="9896" width="9.1796875" style="1"/>
    <col min="9897" max="9897" width="51.1796875" style="1" customWidth="1"/>
    <col min="9898" max="9905" width="9.81640625" style="1" customWidth="1"/>
    <col min="9906" max="10152" width="9.1796875" style="1"/>
    <col min="10153" max="10153" width="51.1796875" style="1" customWidth="1"/>
    <col min="10154" max="10161" width="9.81640625" style="1" customWidth="1"/>
    <col min="10162" max="10408" width="9.1796875" style="1"/>
    <col min="10409" max="10409" width="51.1796875" style="1" customWidth="1"/>
    <col min="10410" max="10417" width="9.81640625" style="1" customWidth="1"/>
    <col min="10418" max="10664" width="9.1796875" style="1"/>
    <col min="10665" max="10665" width="51.1796875" style="1" customWidth="1"/>
    <col min="10666" max="10673" width="9.81640625" style="1" customWidth="1"/>
    <col min="10674" max="10920" width="9.1796875" style="1"/>
    <col min="10921" max="10921" width="51.1796875" style="1" customWidth="1"/>
    <col min="10922" max="10929" width="9.81640625" style="1" customWidth="1"/>
    <col min="10930" max="11176" width="9.1796875" style="1"/>
    <col min="11177" max="11177" width="51.1796875" style="1" customWidth="1"/>
    <col min="11178" max="11185" width="9.81640625" style="1" customWidth="1"/>
    <col min="11186" max="11432" width="9.1796875" style="1"/>
    <col min="11433" max="11433" width="51.1796875" style="1" customWidth="1"/>
    <col min="11434" max="11441" width="9.81640625" style="1" customWidth="1"/>
    <col min="11442" max="11688" width="9.1796875" style="1"/>
    <col min="11689" max="11689" width="51.1796875" style="1" customWidth="1"/>
    <col min="11690" max="11697" width="9.81640625" style="1" customWidth="1"/>
    <col min="11698" max="11944" width="9.1796875" style="1"/>
    <col min="11945" max="11945" width="51.1796875" style="1" customWidth="1"/>
    <col min="11946" max="11953" width="9.81640625" style="1" customWidth="1"/>
    <col min="11954" max="12200" width="9.1796875" style="1"/>
    <col min="12201" max="12201" width="51.1796875" style="1" customWidth="1"/>
    <col min="12202" max="12209" width="9.81640625" style="1" customWidth="1"/>
    <col min="12210" max="12456" width="9.1796875" style="1"/>
    <col min="12457" max="12457" width="51.1796875" style="1" customWidth="1"/>
    <col min="12458" max="12465" width="9.81640625" style="1" customWidth="1"/>
    <col min="12466" max="12712" width="9.1796875" style="1"/>
    <col min="12713" max="12713" width="51.1796875" style="1" customWidth="1"/>
    <col min="12714" max="12721" width="9.81640625" style="1" customWidth="1"/>
    <col min="12722" max="12968" width="9.1796875" style="1"/>
    <col min="12969" max="12969" width="51.1796875" style="1" customWidth="1"/>
    <col min="12970" max="12977" width="9.81640625" style="1" customWidth="1"/>
    <col min="12978" max="13224" width="9.1796875" style="1"/>
    <col min="13225" max="13225" width="51.1796875" style="1" customWidth="1"/>
    <col min="13226" max="13233" width="9.81640625" style="1" customWidth="1"/>
    <col min="13234" max="13480" width="9.1796875" style="1"/>
    <col min="13481" max="13481" width="51.1796875" style="1" customWidth="1"/>
    <col min="13482" max="13489" width="9.81640625" style="1" customWidth="1"/>
    <col min="13490" max="13736" width="9.1796875" style="1"/>
    <col min="13737" max="13737" width="51.1796875" style="1" customWidth="1"/>
    <col min="13738" max="13745" width="9.81640625" style="1" customWidth="1"/>
    <col min="13746" max="13992" width="9.1796875" style="1"/>
    <col min="13993" max="13993" width="51.1796875" style="1" customWidth="1"/>
    <col min="13994" max="14001" width="9.81640625" style="1" customWidth="1"/>
    <col min="14002" max="14248" width="9.1796875" style="1"/>
    <col min="14249" max="14249" width="51.1796875" style="1" customWidth="1"/>
    <col min="14250" max="14257" width="9.81640625" style="1" customWidth="1"/>
    <col min="14258" max="14504" width="9.1796875" style="1"/>
    <col min="14505" max="14505" width="51.1796875" style="1" customWidth="1"/>
    <col min="14506" max="14513" width="9.81640625" style="1" customWidth="1"/>
    <col min="14514" max="14760" width="9.1796875" style="1"/>
    <col min="14761" max="14761" width="51.1796875" style="1" customWidth="1"/>
    <col min="14762" max="14769" width="9.81640625" style="1" customWidth="1"/>
    <col min="14770" max="15016" width="9.1796875" style="1"/>
    <col min="15017" max="15017" width="51.1796875" style="1" customWidth="1"/>
    <col min="15018" max="15025" width="9.81640625" style="1" customWidth="1"/>
    <col min="15026" max="15272" width="9.1796875" style="1"/>
    <col min="15273" max="15273" width="51.1796875" style="1" customWidth="1"/>
    <col min="15274" max="15281" width="9.81640625" style="1" customWidth="1"/>
    <col min="15282" max="15528" width="9.1796875" style="1"/>
    <col min="15529" max="15529" width="51.1796875" style="1" customWidth="1"/>
    <col min="15530" max="15537" width="9.81640625" style="1" customWidth="1"/>
    <col min="15538" max="15784" width="9.1796875" style="1"/>
    <col min="15785" max="15785" width="51.1796875" style="1" customWidth="1"/>
    <col min="15786" max="15793" width="9.81640625" style="1" customWidth="1"/>
    <col min="15794" max="16040" width="9.1796875" style="1"/>
    <col min="16041" max="16041" width="51.1796875" style="1" customWidth="1"/>
    <col min="16042" max="16049" width="9.81640625" style="1" customWidth="1"/>
    <col min="16050" max="16384" width="9.1796875" style="1"/>
  </cols>
  <sheetData>
    <row r="1" spans="2:9" ht="17.25" customHeight="1" x14ac:dyDescent="0.3">
      <c r="B1" s="40"/>
      <c r="C1" s="41"/>
      <c r="D1" s="42"/>
      <c r="E1" s="1"/>
      <c r="F1" s="36" t="s">
        <v>177</v>
      </c>
    </row>
    <row r="2" spans="2:9" ht="27.75" customHeight="1" x14ac:dyDescent="0.3">
      <c r="B2" s="178" t="s">
        <v>176</v>
      </c>
      <c r="C2" s="178"/>
      <c r="D2" s="178"/>
      <c r="E2" s="178"/>
      <c r="F2" s="178"/>
    </row>
    <row r="3" spans="2:9" ht="15.75" customHeight="1" x14ac:dyDescent="0.3">
      <c r="B3" s="179">
        <v>2022</v>
      </c>
      <c r="C3" s="179"/>
      <c r="D3" s="179"/>
      <c r="E3" s="179"/>
      <c r="F3" s="1"/>
    </row>
    <row r="4" spans="2:9" ht="15" customHeight="1" x14ac:dyDescent="0.3">
      <c r="B4" s="10" t="s">
        <v>115</v>
      </c>
      <c r="C4" s="11"/>
      <c r="D4" s="16"/>
      <c r="E4" s="11"/>
      <c r="F4" s="1"/>
    </row>
    <row r="5" spans="2:9" ht="21" customHeight="1" x14ac:dyDescent="0.3">
      <c r="B5" s="37" t="s">
        <v>73</v>
      </c>
      <c r="C5" s="180" t="s">
        <v>74</v>
      </c>
      <c r="D5" s="180" t="s">
        <v>75</v>
      </c>
      <c r="E5" s="180" t="s">
        <v>11</v>
      </c>
      <c r="F5" s="180" t="s">
        <v>9</v>
      </c>
    </row>
    <row r="6" spans="2:9" ht="32" customHeight="1" x14ac:dyDescent="0.3">
      <c r="B6" s="43" t="s">
        <v>46</v>
      </c>
      <c r="C6" s="180" t="s">
        <v>10</v>
      </c>
      <c r="D6" s="180" t="s">
        <v>10</v>
      </c>
      <c r="E6" s="180" t="s">
        <v>11</v>
      </c>
      <c r="F6" s="180" t="s">
        <v>9</v>
      </c>
    </row>
    <row r="7" spans="2:9" ht="14" customHeight="1" x14ac:dyDescent="0.3">
      <c r="B7" s="40" t="s">
        <v>0</v>
      </c>
      <c r="C7" s="65">
        <f>+'Q14'!C7/'Q12'!$C7*100</f>
        <v>86.979937461715124</v>
      </c>
      <c r="D7" s="65">
        <f>+'Q14'!D7/'Q12'!$C7*100</f>
        <v>7.1805965943128296</v>
      </c>
      <c r="E7" s="65">
        <f>+'Q14'!E7/'Q12'!$C7*100</f>
        <v>3.9338707418363574</v>
      </c>
      <c r="F7" s="65">
        <f>+'Q14'!F7/'Q12'!$C7*100</f>
        <v>7.3323017160059871</v>
      </c>
    </row>
    <row r="8" spans="2:9" ht="14" customHeight="1" x14ac:dyDescent="0.3">
      <c r="B8" s="10" t="s">
        <v>53</v>
      </c>
      <c r="C8" s="12">
        <f>+'Q14'!C8/'Q12'!$C8*100</f>
        <v>90.367285636264342</v>
      </c>
      <c r="D8" s="12">
        <f>+'Q14'!D8/'Q12'!$C8*100</f>
        <v>2.1504642271982526</v>
      </c>
      <c r="E8" s="12">
        <f>+'Q14'!E8/'Q12'!$C8*100</f>
        <v>0.73730202075368656</v>
      </c>
      <c r="F8" s="12">
        <f>+'Q14'!F8/'Q12'!$C8*100</f>
        <v>8.5813762971054075</v>
      </c>
    </row>
    <row r="9" spans="2:9" ht="14" customHeight="1" x14ac:dyDescent="0.3">
      <c r="B9" s="10" t="s">
        <v>47</v>
      </c>
      <c r="C9" s="12">
        <f>+'Q14'!C9/'Q12'!$C9*100</f>
        <v>95.51770506499328</v>
      </c>
      <c r="D9" s="12">
        <f>+'Q14'!D9/'Q12'!$C9*100</f>
        <v>2.3307933662034963</v>
      </c>
      <c r="E9" s="12">
        <f>+'Q14'!E9/'Q12'!$C9*100</f>
        <v>0.20170327207530256</v>
      </c>
      <c r="F9" s="12">
        <f>+'Q14'!F9/'Q12'!$C9*100</f>
        <v>5.4683998207082025</v>
      </c>
    </row>
    <row r="10" spans="2:9" ht="14" customHeight="1" x14ac:dyDescent="0.3">
      <c r="B10" s="10" t="s">
        <v>48</v>
      </c>
      <c r="C10" s="12">
        <f>+'Q14'!C10/'Q12'!$C10*100</f>
        <v>87.353221086074512</v>
      </c>
      <c r="D10" s="12">
        <f>+'Q14'!D10/'Q12'!$C10*100</f>
        <v>7.6621991971434902</v>
      </c>
      <c r="E10" s="12">
        <f>+'Q14'!E10/'Q12'!$C10*100</f>
        <v>3.6615122610929438</v>
      </c>
      <c r="F10" s="12">
        <f>+'Q14'!F10/'Q12'!$C10*100</f>
        <v>7.0274989087734605</v>
      </c>
    </row>
    <row r="11" spans="2:9" s="99" customFormat="1" ht="14" hidden="1" customHeight="1" outlineLevel="1" x14ac:dyDescent="0.35">
      <c r="B11" s="100" t="s">
        <v>291</v>
      </c>
      <c r="C11" s="119">
        <f>+'Q14'!C11/'Q12'!$C11*100</f>
        <v>90.579423403052573</v>
      </c>
      <c r="D11" s="119">
        <f>+'Q14'!D11/'Q12'!$C11*100</f>
        <v>3.0243075183719617</v>
      </c>
      <c r="E11" s="119">
        <f>+'Q14'!E11/'Q12'!$C11*100</f>
        <v>1.7806670435274168</v>
      </c>
      <c r="F11" s="119">
        <f>+'Q14'!F11/'Q12'!$C11*100</f>
        <v>8.3267382702091588</v>
      </c>
      <c r="G11" s="14"/>
      <c r="H11" s="14"/>
      <c r="I11" s="14"/>
    </row>
    <row r="12" spans="2:9" s="99" customFormat="1" ht="14" hidden="1" customHeight="1" outlineLevel="1" x14ac:dyDescent="0.35">
      <c r="B12" s="100" t="s">
        <v>292</v>
      </c>
      <c r="C12" s="119">
        <f>+'Q14'!C12/'Q12'!$C12*100</f>
        <v>76.116217990807627</v>
      </c>
      <c r="D12" s="119">
        <f>+'Q14'!D12/'Q12'!$C12*100</f>
        <v>17.760998030203545</v>
      </c>
      <c r="E12" s="119">
        <f>+'Q14'!E12/'Q12'!$C12*100</f>
        <v>4.694681549573211</v>
      </c>
      <c r="F12" s="119">
        <f>+'Q14'!F12/'Q12'!$C12*100</f>
        <v>8.9789888378200917</v>
      </c>
      <c r="G12" s="14"/>
      <c r="H12" s="14"/>
      <c r="I12" s="14"/>
    </row>
    <row r="13" spans="2:9" s="99" customFormat="1" ht="14" hidden="1" customHeight="1" outlineLevel="1" x14ac:dyDescent="0.35">
      <c r="B13" s="100" t="s">
        <v>293</v>
      </c>
      <c r="C13" s="119">
        <f>+'Q14'!C13/'Q12'!$C13*100</f>
        <v>100</v>
      </c>
      <c r="D13" s="164" t="s">
        <v>100</v>
      </c>
      <c r="E13" s="164" t="s">
        <v>100</v>
      </c>
      <c r="F13" s="164" t="s">
        <v>100</v>
      </c>
      <c r="G13" s="14"/>
      <c r="H13" s="14"/>
      <c r="I13" s="14"/>
    </row>
    <row r="14" spans="2:9" s="99" customFormat="1" ht="14" hidden="1" customHeight="1" outlineLevel="1" x14ac:dyDescent="0.35">
      <c r="B14" s="100" t="s">
        <v>294</v>
      </c>
      <c r="C14" s="119">
        <f>+'Q14'!C14/'Q12'!$C14*100</f>
        <v>81.824287197020567</v>
      </c>
      <c r="D14" s="119">
        <f>+'Q14'!D14/'Q12'!$C14*100</f>
        <v>9.060382196715306</v>
      </c>
      <c r="E14" s="119">
        <f>+'Q14'!E14/'Q12'!$C14*100</f>
        <v>2.8573172965382501</v>
      </c>
      <c r="F14" s="119">
        <f>+'Q14'!F14/'Q12'!$C14*100</f>
        <v>10.818731302277307</v>
      </c>
      <c r="G14" s="14"/>
      <c r="H14" s="14"/>
      <c r="I14" s="14"/>
    </row>
    <row r="15" spans="2:9" s="99" customFormat="1" ht="14" hidden="1" customHeight="1" outlineLevel="1" x14ac:dyDescent="0.35">
      <c r="B15" s="100" t="s">
        <v>295</v>
      </c>
      <c r="C15" s="119">
        <f>+'Q14'!C15/'Q12'!$C15*100</f>
        <v>87.025959695684989</v>
      </c>
      <c r="D15" s="119">
        <f>+'Q14'!D15/'Q12'!$C15*100</f>
        <v>5.5984668099192749</v>
      </c>
      <c r="E15" s="119">
        <f>+'Q14'!E15/'Q12'!$C15*100</f>
        <v>1.59707300075498</v>
      </c>
      <c r="F15" s="119">
        <f>+'Q14'!F15/'Q12'!$C15*100</f>
        <v>11.678959289157326</v>
      </c>
      <c r="G15" s="14"/>
      <c r="H15" s="14"/>
      <c r="I15" s="14"/>
    </row>
    <row r="16" spans="2:9" s="99" customFormat="1" ht="14" hidden="1" customHeight="1" outlineLevel="1" x14ac:dyDescent="0.35">
      <c r="B16" s="100" t="s">
        <v>296</v>
      </c>
      <c r="C16" s="119">
        <f>+'Q14'!C16/'Q12'!$C16*100</f>
        <v>79.545018237665573</v>
      </c>
      <c r="D16" s="119">
        <f>+'Q14'!D16/'Q12'!$C16*100</f>
        <v>5.8840468420042233</v>
      </c>
      <c r="E16" s="119">
        <f>+'Q14'!E16/'Q12'!$C16*100</f>
        <v>6.2008062967940107</v>
      </c>
      <c r="F16" s="119">
        <f>+'Q14'!F16/'Q12'!$C16*100</f>
        <v>10.923401804569014</v>
      </c>
      <c r="G16" s="14"/>
      <c r="H16" s="14"/>
      <c r="I16" s="14"/>
    </row>
    <row r="17" spans="2:9" s="99" customFormat="1" ht="14" hidden="1" customHeight="1" outlineLevel="1" x14ac:dyDescent="0.35">
      <c r="B17" s="100" t="s">
        <v>297</v>
      </c>
      <c r="C17" s="119">
        <f>+'Q14'!C17/'Q12'!$C17*100</f>
        <v>88.959862713318714</v>
      </c>
      <c r="D17" s="119">
        <f>+'Q14'!D17/'Q12'!$C17*100</f>
        <v>10.020020974354086</v>
      </c>
      <c r="E17" s="119">
        <f>+'Q14'!E17/'Q12'!$C17*100</f>
        <v>3.2700924778339213</v>
      </c>
      <c r="F17" s="119">
        <f>+'Q14'!F17/'Q12'!$C17*100</f>
        <v>4.137668033177615</v>
      </c>
      <c r="G17" s="14"/>
      <c r="H17" s="14"/>
      <c r="I17" s="14"/>
    </row>
    <row r="18" spans="2:9" s="99" customFormat="1" ht="14" hidden="1" customHeight="1" outlineLevel="1" x14ac:dyDescent="0.35">
      <c r="B18" s="100" t="s">
        <v>298</v>
      </c>
      <c r="C18" s="119">
        <f>+'Q14'!C18/'Q12'!$C18*100</f>
        <v>88.270262432941863</v>
      </c>
      <c r="D18" s="119">
        <f>+'Q14'!D18/'Q12'!$C18*100</f>
        <v>4.2192257503262294</v>
      </c>
      <c r="E18" s="119">
        <f>+'Q14'!E18/'Q12'!$C18*100</f>
        <v>1.5513991590546614</v>
      </c>
      <c r="F18" s="119">
        <f>+'Q14'!F18/'Q12'!$C18*100</f>
        <v>8.684935479193852</v>
      </c>
      <c r="G18" s="14"/>
      <c r="H18" s="14"/>
      <c r="I18" s="14"/>
    </row>
    <row r="19" spans="2:9" s="99" customFormat="1" ht="14" hidden="1" customHeight="1" outlineLevel="1" x14ac:dyDescent="0.35">
      <c r="B19" s="100" t="s">
        <v>299</v>
      </c>
      <c r="C19" s="119">
        <f>+'Q14'!C19/'Q12'!$C19*100</f>
        <v>81.477457903313422</v>
      </c>
      <c r="D19" s="119">
        <f>+'Q14'!D19/'Q12'!$C19*100</f>
        <v>5.2145573058120585</v>
      </c>
      <c r="E19" s="119">
        <f>+'Q14'!E19/'Q12'!$C19*100</f>
        <v>8.5551330798479075</v>
      </c>
      <c r="F19" s="119">
        <f>+'Q14'!F19/'Q12'!$C19*100</f>
        <v>7.1428571428571423</v>
      </c>
      <c r="G19" s="14"/>
      <c r="H19" s="14"/>
      <c r="I19" s="14"/>
    </row>
    <row r="20" spans="2:9" s="99" customFormat="1" ht="14" hidden="1" customHeight="1" outlineLevel="1" x14ac:dyDescent="0.35">
      <c r="B20" s="100" t="s">
        <v>300</v>
      </c>
      <c r="C20" s="119">
        <f>+'Q14'!C20/'Q12'!$C20*100</f>
        <v>87.199230028873913</v>
      </c>
      <c r="D20" s="164" t="s">
        <v>100</v>
      </c>
      <c r="E20" s="119">
        <f>+'Q14'!E20/'Q12'!$C20*100</f>
        <v>12.800769971126083</v>
      </c>
      <c r="F20" s="164" t="s">
        <v>100</v>
      </c>
      <c r="G20" s="14"/>
      <c r="H20" s="14"/>
      <c r="I20" s="14"/>
    </row>
    <row r="21" spans="2:9" s="99" customFormat="1" ht="14" hidden="1" customHeight="1" outlineLevel="1" x14ac:dyDescent="0.35">
      <c r="B21" s="100" t="s">
        <v>301</v>
      </c>
      <c r="C21" s="119">
        <f>+'Q14'!C21/'Q12'!$C21*100</f>
        <v>94.873000940733775</v>
      </c>
      <c r="D21" s="119">
        <f>+'Q14'!D21/'Q12'!$C21*100</f>
        <v>4.1745061147695202</v>
      </c>
      <c r="E21" s="119">
        <f>+'Q14'!E21/'Q12'!$C21*100</f>
        <v>1.7756349952963311</v>
      </c>
      <c r="F21" s="119">
        <f>+'Q14'!F21/'Q12'!$C21*100</f>
        <v>4.3979303857008469</v>
      </c>
      <c r="G21" s="14"/>
      <c r="H21" s="14"/>
      <c r="I21" s="14"/>
    </row>
    <row r="22" spans="2:9" s="99" customFormat="1" ht="14" hidden="1" customHeight="1" outlineLevel="1" x14ac:dyDescent="0.35">
      <c r="B22" s="100" t="s">
        <v>302</v>
      </c>
      <c r="C22" s="119">
        <f>+'Q14'!C22/'Q12'!$C22*100</f>
        <v>92.879177377892034</v>
      </c>
      <c r="D22" s="119">
        <f>+'Q14'!D22/'Q12'!$C22*100</f>
        <v>1.5938303341902313</v>
      </c>
      <c r="E22" s="119">
        <f>+'Q14'!E22/'Q12'!$C22*100</f>
        <v>8.6246786632390737</v>
      </c>
      <c r="F22" s="119">
        <f>+'Q14'!F22/'Q12'!$C22*100</f>
        <v>4.0231362467866321</v>
      </c>
      <c r="G22" s="14"/>
      <c r="H22" s="14"/>
      <c r="I22" s="14"/>
    </row>
    <row r="23" spans="2:9" s="99" customFormat="1" ht="14" hidden="1" customHeight="1" outlineLevel="1" x14ac:dyDescent="0.35">
      <c r="B23" s="100" t="s">
        <v>303</v>
      </c>
      <c r="C23" s="119">
        <f>+'Q14'!C23/'Q12'!$C23*100</f>
        <v>91.032295271049605</v>
      </c>
      <c r="D23" s="119">
        <f>+'Q14'!D23/'Q12'!$C23*100</f>
        <v>3.8927335640138407</v>
      </c>
      <c r="E23" s="119">
        <f>+'Q14'!E23/'Q12'!$C23*100</f>
        <v>3.4832756632064585</v>
      </c>
      <c r="F23" s="119">
        <f>+'Q14'!F23/'Q12'!$C23*100</f>
        <v>4.8500576701268745</v>
      </c>
      <c r="G23" s="14"/>
      <c r="H23" s="14"/>
      <c r="I23" s="14"/>
    </row>
    <row r="24" spans="2:9" s="99" customFormat="1" ht="14" hidden="1" customHeight="1" outlineLevel="1" x14ac:dyDescent="0.35">
      <c r="B24" s="100" t="s">
        <v>304</v>
      </c>
      <c r="C24" s="119">
        <f>+'Q14'!C24/'Q12'!$C24*100</f>
        <v>93.323703052380353</v>
      </c>
      <c r="D24" s="119">
        <f>+'Q14'!D24/'Q12'!$C24*100</f>
        <v>3.4794623790981034</v>
      </c>
      <c r="E24" s="119">
        <f>+'Q14'!E24/'Q12'!$C24*100</f>
        <v>2.5499309132018593</v>
      </c>
      <c r="F24" s="119">
        <f>+'Q14'!F24/'Q12'!$C24*100</f>
        <v>5.5709081773646529</v>
      </c>
      <c r="G24" s="14"/>
      <c r="H24" s="14"/>
      <c r="I24" s="14"/>
    </row>
    <row r="25" spans="2:9" s="99" customFormat="1" ht="14" hidden="1" customHeight="1" outlineLevel="1" x14ac:dyDescent="0.35">
      <c r="B25" s="100" t="s">
        <v>305</v>
      </c>
      <c r="C25" s="119">
        <f>+'Q14'!C25/'Q12'!$C25*100</f>
        <v>97.094222833562583</v>
      </c>
      <c r="D25" s="119">
        <f>+'Q14'!D25/'Q12'!$C25*100</f>
        <v>1.1691884456671253</v>
      </c>
      <c r="E25" s="119">
        <f>+'Q14'!E25/'Q12'!$C25*100</f>
        <v>2.4243466299862448</v>
      </c>
      <c r="F25" s="119">
        <f>+'Q14'!F25/'Q12'!$C25*100</f>
        <v>3.7826685006877581</v>
      </c>
      <c r="G25" s="14"/>
      <c r="H25" s="14"/>
      <c r="I25" s="14"/>
    </row>
    <row r="26" spans="2:9" s="99" customFormat="1" ht="14" hidden="1" customHeight="1" outlineLevel="1" x14ac:dyDescent="0.35">
      <c r="B26" s="100" t="s">
        <v>306</v>
      </c>
      <c r="C26" s="119">
        <f>+'Q14'!C26/'Q12'!$C26*100</f>
        <v>86.005869357338355</v>
      </c>
      <c r="D26" s="119">
        <f>+'Q14'!D26/'Q12'!$C26*100</f>
        <v>8.1742341807630172</v>
      </c>
      <c r="E26" s="119">
        <f>+'Q14'!E26/'Q12'!$C26*100</f>
        <v>3.475450918323606</v>
      </c>
      <c r="F26" s="119">
        <f>+'Q14'!F26/'Q12'!$C26*100</f>
        <v>9.6053022059550894</v>
      </c>
      <c r="G26" s="14"/>
      <c r="H26" s="14"/>
      <c r="I26" s="14"/>
    </row>
    <row r="27" spans="2:9" s="99" customFormat="1" ht="14" hidden="1" customHeight="1" outlineLevel="1" x14ac:dyDescent="0.35">
      <c r="B27" s="100" t="s">
        <v>307</v>
      </c>
      <c r="C27" s="119">
        <f>+'Q14'!C27/'Q12'!$C27*100</f>
        <v>56.217552533992588</v>
      </c>
      <c r="D27" s="119">
        <f>+'Q14'!D27/'Q12'!$C27*100</f>
        <v>46.069221260815823</v>
      </c>
      <c r="E27" s="119">
        <f>+'Q14'!E27/'Q12'!$C27*100</f>
        <v>2.8059332509270707</v>
      </c>
      <c r="F27" s="119">
        <f>+'Q14'!F27/'Q12'!$C27*100</f>
        <v>1.5327564894932013</v>
      </c>
      <c r="G27" s="14"/>
      <c r="H27" s="14"/>
      <c r="I27" s="14"/>
    </row>
    <row r="28" spans="2:9" s="99" customFormat="1" ht="14" hidden="1" customHeight="1" outlineLevel="1" x14ac:dyDescent="0.35">
      <c r="B28" s="100" t="s">
        <v>308</v>
      </c>
      <c r="C28" s="119">
        <f>+'Q14'!C28/'Q12'!$C28*100</f>
        <v>86.453500820783674</v>
      </c>
      <c r="D28" s="119">
        <f>+'Q14'!D28/'Q12'!$C28*100</f>
        <v>10.89857968738848</v>
      </c>
      <c r="E28" s="119">
        <f>+'Q14'!E28/'Q12'!$C28*100</f>
        <v>5.0388980087074442</v>
      </c>
      <c r="F28" s="119">
        <f>+'Q14'!F28/'Q12'!$C28*100</f>
        <v>2.2054100349725219</v>
      </c>
      <c r="G28" s="14"/>
      <c r="H28" s="14"/>
      <c r="I28" s="14"/>
    </row>
    <row r="29" spans="2:9" s="99" customFormat="1" ht="14" hidden="1" customHeight="1" outlineLevel="1" x14ac:dyDescent="0.35">
      <c r="B29" s="100" t="s">
        <v>309</v>
      </c>
      <c r="C29" s="119">
        <f>+'Q14'!C29/'Q12'!$C29*100</f>
        <v>89.671190454504057</v>
      </c>
      <c r="D29" s="119">
        <f>+'Q14'!D29/'Q12'!$C29*100</f>
        <v>4.4084160670370709</v>
      </c>
      <c r="E29" s="119">
        <f>+'Q14'!E29/'Q12'!$C29*100</f>
        <v>7.8786774751798889</v>
      </c>
      <c r="F29" s="119">
        <f>+'Q14'!F29/'Q12'!$C29*100</f>
        <v>5.6107113580471806</v>
      </c>
      <c r="G29" s="14"/>
      <c r="H29" s="14"/>
      <c r="I29" s="14"/>
    </row>
    <row r="30" spans="2:9" s="99" customFormat="1" ht="14" hidden="1" customHeight="1" outlineLevel="1" x14ac:dyDescent="0.35">
      <c r="B30" s="100" t="s">
        <v>310</v>
      </c>
      <c r="C30" s="119">
        <f>+'Q14'!C30/'Q12'!$C30*100</f>
        <v>92.67633618120405</v>
      </c>
      <c r="D30" s="119">
        <f>+'Q14'!D30/'Q12'!$C30*100</f>
        <v>7.7568050864295648</v>
      </c>
      <c r="E30" s="119">
        <f>+'Q14'!E30/'Q12'!$C30*100</f>
        <v>5.1976952116034179</v>
      </c>
      <c r="F30" s="119">
        <f>+'Q14'!F30/'Q12'!$C30*100</f>
        <v>8.5197695211603417</v>
      </c>
      <c r="G30" s="14"/>
      <c r="H30" s="14"/>
      <c r="I30" s="14"/>
    </row>
    <row r="31" spans="2:9" s="99" customFormat="1" ht="14" hidden="1" customHeight="1" outlineLevel="1" x14ac:dyDescent="0.35">
      <c r="B31" s="100" t="s">
        <v>311</v>
      </c>
      <c r="C31" s="119">
        <f>+'Q14'!C31/'Q12'!$C31*100</f>
        <v>89.298123697011818</v>
      </c>
      <c r="D31" s="119">
        <f>+'Q14'!D31/'Q12'!$C31*100</f>
        <v>8.4086170952050043</v>
      </c>
      <c r="E31" s="119">
        <f>+'Q14'!E31/'Q12'!$C31*100</f>
        <v>5.0729673384294651</v>
      </c>
      <c r="F31" s="119">
        <f>+'Q14'!F31/'Q12'!$C31*100</f>
        <v>1.3203613620569841</v>
      </c>
      <c r="G31" s="14"/>
      <c r="H31" s="14"/>
      <c r="I31" s="14"/>
    </row>
    <row r="32" spans="2:9" s="99" customFormat="1" ht="14" hidden="1" customHeight="1" outlineLevel="1" x14ac:dyDescent="0.35">
      <c r="B32" s="100" t="s">
        <v>312</v>
      </c>
      <c r="C32" s="119">
        <f>+'Q14'!C32/'Q12'!$C32*100</f>
        <v>85.327462850853053</v>
      </c>
      <c r="D32" s="119">
        <f>+'Q14'!D32/'Q12'!$C32*100</f>
        <v>9.2129884424876174</v>
      </c>
      <c r="E32" s="119">
        <f>+'Q14'!E32/'Q12'!$C32*100</f>
        <v>2.8178315905338471</v>
      </c>
      <c r="F32" s="119">
        <f>+'Q14'!F32/'Q12'!$C32*100</f>
        <v>4.8211337369290037</v>
      </c>
      <c r="G32" s="14"/>
      <c r="H32" s="14"/>
      <c r="I32" s="14"/>
    </row>
    <row r="33" spans="2:9" s="99" customFormat="1" ht="14" hidden="1" customHeight="1" outlineLevel="1" x14ac:dyDescent="0.35">
      <c r="B33" s="100" t="s">
        <v>313</v>
      </c>
      <c r="C33" s="119">
        <f>+'Q14'!C33/'Q12'!$C33*100</f>
        <v>96.155268022181147</v>
      </c>
      <c r="D33" s="119">
        <f>+'Q14'!D33/'Q12'!$C33*100</f>
        <v>1.4602587800369686</v>
      </c>
      <c r="E33" s="119">
        <f>+'Q14'!E33/'Q12'!$C33*100</f>
        <v>0.27726432532347506</v>
      </c>
      <c r="F33" s="119">
        <f>+'Q14'!F33/'Q12'!$C33*100</f>
        <v>4.2883548983364141</v>
      </c>
      <c r="G33" s="14"/>
      <c r="H33" s="14"/>
      <c r="I33" s="14"/>
    </row>
    <row r="34" spans="2:9" s="99" customFormat="1" ht="14" hidden="1" customHeight="1" outlineLevel="1" x14ac:dyDescent="0.35">
      <c r="B34" s="100" t="s">
        <v>314</v>
      </c>
      <c r="C34" s="119">
        <f>+'Q14'!C34/'Q12'!$C34*100</f>
        <v>77.3988897700238</v>
      </c>
      <c r="D34" s="119">
        <f>+'Q14'!D34/'Q12'!$C34*100</f>
        <v>16.370227710433895</v>
      </c>
      <c r="E34" s="119">
        <f>+'Q14'!E34/'Q12'!$C34*100</f>
        <v>4.6221819417695711</v>
      </c>
      <c r="F34" s="119">
        <f>+'Q14'!F34/'Q12'!$C34*100</f>
        <v>5.2565990710320607</v>
      </c>
      <c r="G34" s="14"/>
      <c r="H34" s="14"/>
      <c r="I34" s="14"/>
    </row>
    <row r="35" spans="2:9" ht="14" customHeight="1" collapsed="1" x14ac:dyDescent="0.3">
      <c r="B35" s="101" t="s">
        <v>57</v>
      </c>
      <c r="C35" s="12">
        <f>+'Q14'!C35/'Q12'!$C35*100</f>
        <v>99.334173114990094</v>
      </c>
      <c r="D35" s="12">
        <f>+'Q14'!D35/'Q12'!$C35*100</f>
        <v>0.34191110311319056</v>
      </c>
      <c r="E35" s="12">
        <f>+'Q14'!E35/'Q12'!$C35*100</f>
        <v>3.329134425049487</v>
      </c>
      <c r="F35" s="12">
        <f>+'Q14'!F35/'Q12'!$C35*100</f>
        <v>0.68382220622638112</v>
      </c>
      <c r="G35" s="79"/>
      <c r="H35" s="79"/>
    </row>
    <row r="36" spans="2:9" ht="14" customHeight="1" x14ac:dyDescent="0.3">
      <c r="B36" s="101" t="s">
        <v>58</v>
      </c>
      <c r="C36" s="12">
        <f>+'Q14'!C36/'Q12'!$C36*100</f>
        <v>80.253847017859144</v>
      </c>
      <c r="D36" s="12">
        <f>+'Q14'!D36/'Q12'!$C36*100</f>
        <v>19.616983039424913</v>
      </c>
      <c r="E36" s="12">
        <f>+'Q14'!E36/'Q12'!$C36*100</f>
        <v>2.9428282601370324</v>
      </c>
      <c r="F36" s="12">
        <f>+'Q14'!F36/'Q12'!$C36*100</f>
        <v>2.6564079523756035</v>
      </c>
      <c r="G36" s="78"/>
      <c r="H36" s="79"/>
    </row>
    <row r="37" spans="2:9" ht="14" customHeight="1" x14ac:dyDescent="0.3">
      <c r="B37" s="103" t="s">
        <v>49</v>
      </c>
      <c r="C37" s="12">
        <f>+'Q14'!C37/'Q12'!$C37*100</f>
        <v>85.301640298347451</v>
      </c>
      <c r="D37" s="12">
        <f>+'Q14'!D37/'Q12'!$C37*100</f>
        <v>8.9672706109383853</v>
      </c>
      <c r="E37" s="12">
        <f>+'Q14'!E37/'Q12'!$C37*100</f>
        <v>2.2896788323403734</v>
      </c>
      <c r="F37" s="12">
        <f>+'Q14'!F37/'Q12'!$C37*100</f>
        <v>9.9198995298117705</v>
      </c>
      <c r="G37" s="78"/>
      <c r="H37" s="78"/>
    </row>
    <row r="38" spans="2:9" ht="14" customHeight="1" x14ac:dyDescent="0.3">
      <c r="B38" s="101" t="s">
        <v>50</v>
      </c>
      <c r="C38" s="12">
        <f>+'Q14'!C38/'Q12'!$C38*100</f>
        <v>85.149752154541886</v>
      </c>
      <c r="D38" s="12">
        <f>+'Q14'!D38/'Q12'!$C38*100</f>
        <v>9.5460206802584615</v>
      </c>
      <c r="E38" s="12">
        <f>+'Q14'!E38/'Q12'!$C38*100</f>
        <v>5.0969230383429043</v>
      </c>
      <c r="F38" s="12">
        <f>+'Q14'!F38/'Q12'!$C38*100</f>
        <v>6.0072222082904938</v>
      </c>
      <c r="G38" s="78"/>
      <c r="H38" s="78"/>
    </row>
    <row r="39" spans="2:9" ht="14" hidden="1" customHeight="1" outlineLevel="1" x14ac:dyDescent="0.3">
      <c r="B39" s="100" t="s">
        <v>315</v>
      </c>
      <c r="C39" s="119">
        <f>+'Q14'!C39/'Q12'!$C39*100</f>
        <v>87.086110659513366</v>
      </c>
      <c r="D39" s="119">
        <f>+'Q14'!D39/'Q12'!$C39*100</f>
        <v>2.6174605755161764</v>
      </c>
      <c r="E39" s="119">
        <f>+'Q14'!E39/'Q12'!$C39*100</f>
        <v>1.55530266081396</v>
      </c>
      <c r="F39" s="119">
        <f>+'Q14'!F39/'Q12'!$C39*100</f>
        <v>13.661735219205548</v>
      </c>
    </row>
    <row r="40" spans="2:9" ht="14" hidden="1" customHeight="1" outlineLevel="1" x14ac:dyDescent="0.3">
      <c r="B40" s="100" t="s">
        <v>316</v>
      </c>
      <c r="C40" s="119">
        <f>+'Q14'!C40/'Q12'!$C40*100</f>
        <v>85.70126021687453</v>
      </c>
      <c r="D40" s="119">
        <f>+'Q14'!D40/'Q12'!$C40*100</f>
        <v>7.9048487414113131</v>
      </c>
      <c r="E40" s="119">
        <f>+'Q14'!E40/'Q12'!$C40*100</f>
        <v>2.3820378390699797</v>
      </c>
      <c r="F40" s="119">
        <f>+'Q14'!F40/'Q12'!$C40*100</f>
        <v>8.5219316812660786</v>
      </c>
    </row>
    <row r="41" spans="2:9" ht="14" hidden="1" customHeight="1" outlineLevel="1" x14ac:dyDescent="0.3">
      <c r="B41" s="100" t="s">
        <v>317</v>
      </c>
      <c r="C41" s="119">
        <f>+'Q14'!C41/'Q12'!$C41*100</f>
        <v>84.713064100231506</v>
      </c>
      <c r="D41" s="119">
        <f>+'Q14'!D41/'Q12'!$C41*100</f>
        <v>10.980544698257743</v>
      </c>
      <c r="E41" s="119">
        <f>+'Q14'!E41/'Q12'!$C41*100</f>
        <v>6.5530676136042816</v>
      </c>
      <c r="F41" s="119">
        <f>+'Q14'!F41/'Q12'!$C41*100</f>
        <v>4.1520537546034593</v>
      </c>
    </row>
    <row r="42" spans="2:9" ht="14" customHeight="1" collapsed="1" x14ac:dyDescent="0.3">
      <c r="B42" s="10" t="s">
        <v>51</v>
      </c>
      <c r="C42" s="12">
        <f>+'Q14'!C42/'Q12'!$C42*100</f>
        <v>88.099619153579539</v>
      </c>
      <c r="D42" s="12">
        <f>+'Q14'!D42/'Q12'!$C42*100</f>
        <v>7.9549830972656084</v>
      </c>
      <c r="E42" s="12">
        <f>+'Q14'!E42/'Q12'!$C42*100</f>
        <v>3.1794257349480084</v>
      </c>
      <c r="F42" s="12">
        <f>+'Q14'!F42/'Q12'!$C42*100</f>
        <v>3.3662829674640196</v>
      </c>
    </row>
    <row r="43" spans="2:9" ht="14" customHeight="1" x14ac:dyDescent="0.3">
      <c r="B43" s="10" t="s">
        <v>52</v>
      </c>
      <c r="C43" s="12">
        <f>+'Q14'!C43/'Q12'!$C43*100</f>
        <v>85.195471747145476</v>
      </c>
      <c r="D43" s="12">
        <f>+'Q14'!D43/'Q12'!$C43*100</f>
        <v>5.6375773522389521</v>
      </c>
      <c r="E43" s="12">
        <f>+'Q14'!E43/'Q12'!$C43*100</f>
        <v>6.8216147736685677</v>
      </c>
      <c r="F43" s="12">
        <f>+'Q14'!F43/'Q12'!$C43*100</f>
        <v>5.4280563270477025</v>
      </c>
    </row>
    <row r="44" spans="2:9" ht="14" customHeight="1" x14ac:dyDescent="0.3">
      <c r="B44" s="10" t="s">
        <v>61</v>
      </c>
      <c r="C44" s="12">
        <f>+'Q14'!C44/'Q12'!$C44*100</f>
        <v>86.406920600858371</v>
      </c>
      <c r="D44" s="12">
        <f>+'Q14'!D44/'Q12'!$C44*100</f>
        <v>4.3656115879828326</v>
      </c>
      <c r="E44" s="12">
        <f>+'Q14'!E44/'Q12'!$C44*100</f>
        <v>1.1450509656652361</v>
      </c>
      <c r="F44" s="12">
        <f>+'Q14'!F44/'Q12'!$C44*100</f>
        <v>11.480686695278971</v>
      </c>
    </row>
    <row r="45" spans="2:9" ht="14" customHeight="1" x14ac:dyDescent="0.3">
      <c r="B45" s="10" t="s">
        <v>60</v>
      </c>
      <c r="C45" s="12">
        <f>+'Q14'!C45/'Q12'!$C45*100</f>
        <v>87.155260014618591</v>
      </c>
      <c r="D45" s="12">
        <f>+'Q14'!D45/'Q12'!$C45*100</f>
        <v>11.190344606278858</v>
      </c>
      <c r="E45" s="12">
        <f>+'Q14'!E45/'Q12'!$C45*100</f>
        <v>15.46182233077211</v>
      </c>
      <c r="F45" s="12">
        <f>+'Q14'!F45/'Q12'!$C45*100</f>
        <v>2.5921237944128501</v>
      </c>
    </row>
    <row r="46" spans="2:9" ht="14" customHeight="1" x14ac:dyDescent="0.3">
      <c r="B46" s="10" t="s">
        <v>59</v>
      </c>
      <c r="C46" s="12">
        <f>+'Q14'!C46/'Q12'!$C46*100</f>
        <v>80.931976432779862</v>
      </c>
      <c r="D46" s="12">
        <f>+'Q14'!D46/'Q12'!$C46*100</f>
        <v>3.7493304767005893</v>
      </c>
      <c r="E46" s="12">
        <f>+'Q14'!E46/'Q12'!$C46*100</f>
        <v>0.57132654883056588</v>
      </c>
      <c r="F46" s="12">
        <f>+'Q14'!F46/'Q12'!$C46*100</f>
        <v>17.175504374218889</v>
      </c>
    </row>
    <row r="47" spans="2:9" ht="14" customHeight="1" x14ac:dyDescent="0.3">
      <c r="B47" s="10" t="s">
        <v>62</v>
      </c>
      <c r="C47" s="12">
        <f>+'Q14'!C47/'Q12'!$C47*100</f>
        <v>89.147508664822411</v>
      </c>
      <c r="D47" s="12">
        <f>+'Q14'!D47/'Q12'!$C47*100</f>
        <v>6.1114820821011797</v>
      </c>
      <c r="E47" s="12">
        <f>+'Q14'!E47/'Q12'!$C47*100</f>
        <v>3.181341219116665</v>
      </c>
      <c r="F47" s="12">
        <f>+'Q14'!F47/'Q12'!$C47*100</f>
        <v>6.1893859900155803</v>
      </c>
    </row>
    <row r="48" spans="2:9" ht="14" customHeight="1" x14ac:dyDescent="0.3">
      <c r="B48" s="10" t="s">
        <v>63</v>
      </c>
      <c r="C48" s="12">
        <f>+'Q14'!C48/'Q12'!$C48*100</f>
        <v>88.634007106658117</v>
      </c>
      <c r="D48" s="12">
        <f>+'Q14'!D48/'Q12'!$C48*100</f>
        <v>2.1576280072231606</v>
      </c>
      <c r="E48" s="12">
        <f>+'Q14'!E48/'Q12'!$C48*100</f>
        <v>1.3654103803809634</v>
      </c>
      <c r="F48" s="12">
        <f>+'Q14'!F48/'Q12'!$C48*100</f>
        <v>10.135725519892818</v>
      </c>
    </row>
    <row r="49" spans="2:6" ht="14" customHeight="1" x14ac:dyDescent="0.3">
      <c r="B49" s="10" t="s">
        <v>69</v>
      </c>
      <c r="C49" s="12">
        <f>+'Q14'!C49/'Q12'!$C49*100</f>
        <v>87.87732431779763</v>
      </c>
      <c r="D49" s="12">
        <f>+'Q14'!D49/'Q12'!$C49*100</f>
        <v>2.9944457860420188</v>
      </c>
      <c r="E49" s="12">
        <f>+'Q14'!E49/'Q12'!$C49*100</f>
        <v>2.1733880705143682</v>
      </c>
      <c r="F49" s="12">
        <f>+'Q14'!F49/'Q12'!$C49*100</f>
        <v>11.639700555421397</v>
      </c>
    </row>
    <row r="50" spans="2:6" ht="14" customHeight="1" x14ac:dyDescent="0.3">
      <c r="B50" s="10" t="s">
        <v>64</v>
      </c>
      <c r="C50" s="12">
        <f>+'Q14'!C50/'Q12'!$C50*100</f>
        <v>89.365661430682493</v>
      </c>
      <c r="D50" s="12">
        <f>+'Q14'!D50/'Q12'!$C50*100</f>
        <v>6.3050736139237049</v>
      </c>
      <c r="E50" s="12">
        <f>+'Q14'!E50/'Q12'!$C50*100</f>
        <v>1.1657818400744349</v>
      </c>
      <c r="F50" s="12">
        <f>+'Q14'!F50/'Q12'!$C50*100</f>
        <v>8.0017514093372011</v>
      </c>
    </row>
    <row r="51" spans="2:6" ht="14" customHeight="1" x14ac:dyDescent="0.3">
      <c r="B51" s="10" t="s">
        <v>65</v>
      </c>
      <c r="C51" s="12">
        <f>+'Q14'!C51/'Q12'!$C51*100</f>
        <v>88.339412240888464</v>
      </c>
      <c r="D51" s="12">
        <f>+'Q14'!D51/'Q12'!$C51*100</f>
        <v>4.1012160846984349</v>
      </c>
      <c r="E51" s="12">
        <f>+'Q14'!E51/'Q12'!$C51*100</f>
        <v>2.0856261881156599</v>
      </c>
      <c r="F51" s="12">
        <f>+'Q14'!F51/'Q12'!$C51*100</f>
        <v>11.628753081142046</v>
      </c>
    </row>
    <row r="52" spans="2:6" ht="14" customHeight="1" x14ac:dyDescent="0.3">
      <c r="B52" s="10" t="s">
        <v>66</v>
      </c>
      <c r="C52" s="12">
        <f>+'Q14'!C52/'Q12'!$C52*100</f>
        <v>82.837818796674654</v>
      </c>
      <c r="D52" s="12">
        <f>+'Q14'!D52/'Q12'!$C52*100</f>
        <v>11.906439340566436</v>
      </c>
      <c r="E52" s="12">
        <f>+'Q14'!E52/'Q12'!$C52*100</f>
        <v>2.0572072706777513</v>
      </c>
      <c r="F52" s="12">
        <f>+'Q14'!F52/'Q12'!$C52*100</f>
        <v>7.7920247992109335</v>
      </c>
    </row>
    <row r="53" spans="2:6" ht="14" customHeight="1" x14ac:dyDescent="0.3">
      <c r="B53" s="10" t="s">
        <v>67</v>
      </c>
      <c r="C53" s="12">
        <f>+'Q14'!C53/'Q12'!$C53*100</f>
        <v>89.934040722684259</v>
      </c>
      <c r="D53" s="12">
        <f>+'Q14'!D53/'Q12'!$C53*100</f>
        <v>3.4241468310868939</v>
      </c>
      <c r="E53" s="12">
        <f>+'Q14'!E53/'Q12'!$C53*100</f>
        <v>0.73415543447089182</v>
      </c>
      <c r="F53" s="12">
        <f>+'Q14'!F53/'Q12'!$C53*100</f>
        <v>8.930312589618584</v>
      </c>
    </row>
    <row r="54" spans="2:6" ht="14" customHeight="1" x14ac:dyDescent="0.3">
      <c r="B54" s="87" t="s">
        <v>68</v>
      </c>
      <c r="C54" s="152">
        <f>+'Q14'!C54/'Q12'!$C54*100</f>
        <v>46.153846153846153</v>
      </c>
      <c r="D54" s="166" t="s">
        <v>100</v>
      </c>
      <c r="E54" s="152">
        <f>+'Q14'!E54/'Q12'!$C54*100</f>
        <v>53.846153846153847</v>
      </c>
      <c r="F54" s="166" t="s">
        <v>100</v>
      </c>
    </row>
    <row r="55" spans="2:6" ht="3.75" customHeight="1" x14ac:dyDescent="0.3"/>
    <row r="56" spans="2:6" x14ac:dyDescent="0.3">
      <c r="B56" s="186" t="s">
        <v>243</v>
      </c>
      <c r="C56" s="186"/>
      <c r="D56" s="186"/>
      <c r="E56" s="186"/>
      <c r="F56" s="186"/>
    </row>
    <row r="57" spans="2:6" x14ac:dyDescent="0.3">
      <c r="B57" s="77"/>
    </row>
  </sheetData>
  <mergeCells count="7">
    <mergeCell ref="B2:F2"/>
    <mergeCell ref="B3:E3"/>
    <mergeCell ref="B56:F56"/>
    <mergeCell ref="C5:C6"/>
    <mergeCell ref="D5:D6"/>
    <mergeCell ref="E5:E6"/>
    <mergeCell ref="F5:F6"/>
  </mergeCells>
  <printOptions horizontalCentered="1"/>
  <pageMargins left="0.15748031496062992" right="0.15748031496062992" top="0.78740157480314965" bottom="0.19685039370078741" header="0.51181102362204722" footer="0.51181102362204722"/>
  <pageSetup paperSize="9" scale="9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F29"/>
  <sheetViews>
    <sheetView workbookViewId="0">
      <selection activeCell="B35" sqref="B35"/>
    </sheetView>
  </sheetViews>
  <sheetFormatPr defaultColWidth="9.1796875" defaultRowHeight="12.5" x14ac:dyDescent="0.3"/>
  <cols>
    <col min="1" max="1" width="2.81640625" style="1" customWidth="1"/>
    <col min="2" max="2" width="34" style="1" customWidth="1"/>
    <col min="3" max="6" width="15.81640625" style="3" customWidth="1"/>
    <col min="7" max="95" width="9.1796875" style="1"/>
    <col min="96" max="96" width="51.1796875" style="1" customWidth="1"/>
    <col min="97" max="104" width="9.81640625" style="1" customWidth="1"/>
    <col min="105" max="351" width="9.1796875" style="1"/>
    <col min="352" max="352" width="51.1796875" style="1" customWidth="1"/>
    <col min="353" max="360" width="9.81640625" style="1" customWidth="1"/>
    <col min="361" max="607" width="9.1796875" style="1"/>
    <col min="608" max="608" width="51.1796875" style="1" customWidth="1"/>
    <col min="609" max="616" width="9.81640625" style="1" customWidth="1"/>
    <col min="617" max="863" width="9.1796875" style="1"/>
    <col min="864" max="864" width="51.1796875" style="1" customWidth="1"/>
    <col min="865" max="872" width="9.81640625" style="1" customWidth="1"/>
    <col min="873" max="1119" width="9.1796875" style="1"/>
    <col min="1120" max="1120" width="51.1796875" style="1" customWidth="1"/>
    <col min="1121" max="1128" width="9.81640625" style="1" customWidth="1"/>
    <col min="1129" max="1375" width="9.1796875" style="1"/>
    <col min="1376" max="1376" width="51.1796875" style="1" customWidth="1"/>
    <col min="1377" max="1384" width="9.81640625" style="1" customWidth="1"/>
    <col min="1385" max="1631" width="9.1796875" style="1"/>
    <col min="1632" max="1632" width="51.1796875" style="1" customWidth="1"/>
    <col min="1633" max="1640" width="9.81640625" style="1" customWidth="1"/>
    <col min="1641" max="1887" width="9.1796875" style="1"/>
    <col min="1888" max="1888" width="51.1796875" style="1" customWidth="1"/>
    <col min="1889" max="1896" width="9.81640625" style="1" customWidth="1"/>
    <col min="1897" max="2143" width="9.1796875" style="1"/>
    <col min="2144" max="2144" width="51.1796875" style="1" customWidth="1"/>
    <col min="2145" max="2152" width="9.81640625" style="1" customWidth="1"/>
    <col min="2153" max="2399" width="9.1796875" style="1"/>
    <col min="2400" max="2400" width="51.1796875" style="1" customWidth="1"/>
    <col min="2401" max="2408" width="9.81640625" style="1" customWidth="1"/>
    <col min="2409" max="2655" width="9.1796875" style="1"/>
    <col min="2656" max="2656" width="51.1796875" style="1" customWidth="1"/>
    <col min="2657" max="2664" width="9.81640625" style="1" customWidth="1"/>
    <col min="2665" max="2911" width="9.1796875" style="1"/>
    <col min="2912" max="2912" width="51.1796875" style="1" customWidth="1"/>
    <col min="2913" max="2920" width="9.81640625" style="1" customWidth="1"/>
    <col min="2921" max="3167" width="9.1796875" style="1"/>
    <col min="3168" max="3168" width="51.1796875" style="1" customWidth="1"/>
    <col min="3169" max="3176" width="9.81640625" style="1" customWidth="1"/>
    <col min="3177" max="3423" width="9.1796875" style="1"/>
    <col min="3424" max="3424" width="51.1796875" style="1" customWidth="1"/>
    <col min="3425" max="3432" width="9.81640625" style="1" customWidth="1"/>
    <col min="3433" max="3679" width="9.1796875" style="1"/>
    <col min="3680" max="3680" width="51.1796875" style="1" customWidth="1"/>
    <col min="3681" max="3688" width="9.81640625" style="1" customWidth="1"/>
    <col min="3689" max="3935" width="9.1796875" style="1"/>
    <col min="3936" max="3936" width="51.1796875" style="1" customWidth="1"/>
    <col min="3937" max="3944" width="9.81640625" style="1" customWidth="1"/>
    <col min="3945" max="4191" width="9.1796875" style="1"/>
    <col min="4192" max="4192" width="51.1796875" style="1" customWidth="1"/>
    <col min="4193" max="4200" width="9.81640625" style="1" customWidth="1"/>
    <col min="4201" max="4447" width="9.1796875" style="1"/>
    <col min="4448" max="4448" width="51.1796875" style="1" customWidth="1"/>
    <col min="4449" max="4456" width="9.81640625" style="1" customWidth="1"/>
    <col min="4457" max="4703" width="9.1796875" style="1"/>
    <col min="4704" max="4704" width="51.1796875" style="1" customWidth="1"/>
    <col min="4705" max="4712" width="9.81640625" style="1" customWidth="1"/>
    <col min="4713" max="4959" width="9.1796875" style="1"/>
    <col min="4960" max="4960" width="51.1796875" style="1" customWidth="1"/>
    <col min="4961" max="4968" width="9.81640625" style="1" customWidth="1"/>
    <col min="4969" max="5215" width="9.1796875" style="1"/>
    <col min="5216" max="5216" width="51.1796875" style="1" customWidth="1"/>
    <col min="5217" max="5224" width="9.81640625" style="1" customWidth="1"/>
    <col min="5225" max="5471" width="9.1796875" style="1"/>
    <col min="5472" max="5472" width="51.1796875" style="1" customWidth="1"/>
    <col min="5473" max="5480" width="9.81640625" style="1" customWidth="1"/>
    <col min="5481" max="5727" width="9.1796875" style="1"/>
    <col min="5728" max="5728" width="51.1796875" style="1" customWidth="1"/>
    <col min="5729" max="5736" width="9.81640625" style="1" customWidth="1"/>
    <col min="5737" max="5983" width="9.1796875" style="1"/>
    <col min="5984" max="5984" width="51.1796875" style="1" customWidth="1"/>
    <col min="5985" max="5992" width="9.81640625" style="1" customWidth="1"/>
    <col min="5993" max="6239" width="9.1796875" style="1"/>
    <col min="6240" max="6240" width="51.1796875" style="1" customWidth="1"/>
    <col min="6241" max="6248" width="9.81640625" style="1" customWidth="1"/>
    <col min="6249" max="6495" width="9.1796875" style="1"/>
    <col min="6496" max="6496" width="51.1796875" style="1" customWidth="1"/>
    <col min="6497" max="6504" width="9.81640625" style="1" customWidth="1"/>
    <col min="6505" max="6751" width="9.1796875" style="1"/>
    <col min="6752" max="6752" width="51.1796875" style="1" customWidth="1"/>
    <col min="6753" max="6760" width="9.81640625" style="1" customWidth="1"/>
    <col min="6761" max="7007" width="9.1796875" style="1"/>
    <col min="7008" max="7008" width="51.1796875" style="1" customWidth="1"/>
    <col min="7009" max="7016" width="9.81640625" style="1" customWidth="1"/>
    <col min="7017" max="7263" width="9.1796875" style="1"/>
    <col min="7264" max="7264" width="51.1796875" style="1" customWidth="1"/>
    <col min="7265" max="7272" width="9.81640625" style="1" customWidth="1"/>
    <col min="7273" max="7519" width="9.1796875" style="1"/>
    <col min="7520" max="7520" width="51.1796875" style="1" customWidth="1"/>
    <col min="7521" max="7528" width="9.81640625" style="1" customWidth="1"/>
    <col min="7529" max="7775" width="9.1796875" style="1"/>
    <col min="7776" max="7776" width="51.1796875" style="1" customWidth="1"/>
    <col min="7777" max="7784" width="9.81640625" style="1" customWidth="1"/>
    <col min="7785" max="8031" width="9.1796875" style="1"/>
    <col min="8032" max="8032" width="51.1796875" style="1" customWidth="1"/>
    <col min="8033" max="8040" width="9.81640625" style="1" customWidth="1"/>
    <col min="8041" max="8287" width="9.1796875" style="1"/>
    <col min="8288" max="8288" width="51.1796875" style="1" customWidth="1"/>
    <col min="8289" max="8296" width="9.81640625" style="1" customWidth="1"/>
    <col min="8297" max="8543" width="9.1796875" style="1"/>
    <col min="8544" max="8544" width="51.1796875" style="1" customWidth="1"/>
    <col min="8545" max="8552" width="9.81640625" style="1" customWidth="1"/>
    <col min="8553" max="8799" width="9.1796875" style="1"/>
    <col min="8800" max="8800" width="51.1796875" style="1" customWidth="1"/>
    <col min="8801" max="8808" width="9.81640625" style="1" customWidth="1"/>
    <col min="8809" max="9055" width="9.1796875" style="1"/>
    <col min="9056" max="9056" width="51.1796875" style="1" customWidth="1"/>
    <col min="9057" max="9064" width="9.81640625" style="1" customWidth="1"/>
    <col min="9065" max="9311" width="9.1796875" style="1"/>
    <col min="9312" max="9312" width="51.1796875" style="1" customWidth="1"/>
    <col min="9313" max="9320" width="9.81640625" style="1" customWidth="1"/>
    <col min="9321" max="9567" width="9.1796875" style="1"/>
    <col min="9568" max="9568" width="51.1796875" style="1" customWidth="1"/>
    <col min="9569" max="9576" width="9.81640625" style="1" customWidth="1"/>
    <col min="9577" max="9823" width="9.1796875" style="1"/>
    <col min="9824" max="9824" width="51.1796875" style="1" customWidth="1"/>
    <col min="9825" max="9832" width="9.81640625" style="1" customWidth="1"/>
    <col min="9833" max="10079" width="9.1796875" style="1"/>
    <col min="10080" max="10080" width="51.1796875" style="1" customWidth="1"/>
    <col min="10081" max="10088" width="9.81640625" style="1" customWidth="1"/>
    <col min="10089" max="10335" width="9.1796875" style="1"/>
    <col min="10336" max="10336" width="51.1796875" style="1" customWidth="1"/>
    <col min="10337" max="10344" width="9.81640625" style="1" customWidth="1"/>
    <col min="10345" max="10591" width="9.1796875" style="1"/>
    <col min="10592" max="10592" width="51.1796875" style="1" customWidth="1"/>
    <col min="10593" max="10600" width="9.81640625" style="1" customWidth="1"/>
    <col min="10601" max="10847" width="9.1796875" style="1"/>
    <col min="10848" max="10848" width="51.1796875" style="1" customWidth="1"/>
    <col min="10849" max="10856" width="9.81640625" style="1" customWidth="1"/>
    <col min="10857" max="11103" width="9.1796875" style="1"/>
    <col min="11104" max="11104" width="51.1796875" style="1" customWidth="1"/>
    <col min="11105" max="11112" width="9.81640625" style="1" customWidth="1"/>
    <col min="11113" max="11359" width="9.1796875" style="1"/>
    <col min="11360" max="11360" width="51.1796875" style="1" customWidth="1"/>
    <col min="11361" max="11368" width="9.81640625" style="1" customWidth="1"/>
    <col min="11369" max="11615" width="9.1796875" style="1"/>
    <col min="11616" max="11616" width="51.1796875" style="1" customWidth="1"/>
    <col min="11617" max="11624" width="9.81640625" style="1" customWidth="1"/>
    <col min="11625" max="11871" width="9.1796875" style="1"/>
    <col min="11872" max="11872" width="51.1796875" style="1" customWidth="1"/>
    <col min="11873" max="11880" width="9.81640625" style="1" customWidth="1"/>
    <col min="11881" max="12127" width="9.1796875" style="1"/>
    <col min="12128" max="12128" width="51.1796875" style="1" customWidth="1"/>
    <col min="12129" max="12136" width="9.81640625" style="1" customWidth="1"/>
    <col min="12137" max="12383" width="9.1796875" style="1"/>
    <col min="12384" max="12384" width="51.1796875" style="1" customWidth="1"/>
    <col min="12385" max="12392" width="9.81640625" style="1" customWidth="1"/>
    <col min="12393" max="12639" width="9.1796875" style="1"/>
    <col min="12640" max="12640" width="51.1796875" style="1" customWidth="1"/>
    <col min="12641" max="12648" width="9.81640625" style="1" customWidth="1"/>
    <col min="12649" max="12895" width="9.1796875" style="1"/>
    <col min="12896" max="12896" width="51.1796875" style="1" customWidth="1"/>
    <col min="12897" max="12904" width="9.81640625" style="1" customWidth="1"/>
    <col min="12905" max="13151" width="9.1796875" style="1"/>
    <col min="13152" max="13152" width="51.1796875" style="1" customWidth="1"/>
    <col min="13153" max="13160" width="9.81640625" style="1" customWidth="1"/>
    <col min="13161" max="13407" width="9.1796875" style="1"/>
    <col min="13408" max="13408" width="51.1796875" style="1" customWidth="1"/>
    <col min="13409" max="13416" width="9.81640625" style="1" customWidth="1"/>
    <col min="13417" max="13663" width="9.1796875" style="1"/>
    <col min="13664" max="13664" width="51.1796875" style="1" customWidth="1"/>
    <col min="13665" max="13672" width="9.81640625" style="1" customWidth="1"/>
    <col min="13673" max="13919" width="9.1796875" style="1"/>
    <col min="13920" max="13920" width="51.1796875" style="1" customWidth="1"/>
    <col min="13921" max="13928" width="9.81640625" style="1" customWidth="1"/>
    <col min="13929" max="14175" width="9.1796875" style="1"/>
    <col min="14176" max="14176" width="51.1796875" style="1" customWidth="1"/>
    <col min="14177" max="14184" width="9.81640625" style="1" customWidth="1"/>
    <col min="14185" max="14431" width="9.1796875" style="1"/>
    <col min="14432" max="14432" width="51.1796875" style="1" customWidth="1"/>
    <col min="14433" max="14440" width="9.81640625" style="1" customWidth="1"/>
    <col min="14441" max="14687" width="9.1796875" style="1"/>
    <col min="14688" max="14688" width="51.1796875" style="1" customWidth="1"/>
    <col min="14689" max="14696" width="9.81640625" style="1" customWidth="1"/>
    <col min="14697" max="14943" width="9.1796875" style="1"/>
    <col min="14944" max="14944" width="51.1796875" style="1" customWidth="1"/>
    <col min="14945" max="14952" width="9.81640625" style="1" customWidth="1"/>
    <col min="14953" max="15199" width="9.1796875" style="1"/>
    <col min="15200" max="15200" width="51.1796875" style="1" customWidth="1"/>
    <col min="15201" max="15208" width="9.81640625" style="1" customWidth="1"/>
    <col min="15209" max="15455" width="9.1796875" style="1"/>
    <col min="15456" max="15456" width="51.1796875" style="1" customWidth="1"/>
    <col min="15457" max="15464" width="9.81640625" style="1" customWidth="1"/>
    <col min="15465" max="15711" width="9.1796875" style="1"/>
    <col min="15712" max="15712" width="51.1796875" style="1" customWidth="1"/>
    <col min="15713" max="15720" width="9.81640625" style="1" customWidth="1"/>
    <col min="15721" max="15967" width="9.1796875" style="1"/>
    <col min="15968" max="15968" width="51.1796875" style="1" customWidth="1"/>
    <col min="15969" max="15976" width="9.81640625" style="1" customWidth="1"/>
    <col min="15977" max="16384" width="9.1796875" style="1"/>
  </cols>
  <sheetData>
    <row r="1" spans="2:6" ht="17.25" customHeight="1" x14ac:dyDescent="0.3">
      <c r="B1" s="40"/>
      <c r="C1" s="41"/>
      <c r="D1" s="42"/>
      <c r="E1" s="1"/>
      <c r="F1" s="36" t="s">
        <v>178</v>
      </c>
    </row>
    <row r="2" spans="2:6" ht="27.75" customHeight="1" x14ac:dyDescent="0.3">
      <c r="B2" s="178" t="s">
        <v>230</v>
      </c>
      <c r="C2" s="178"/>
      <c r="D2" s="178"/>
      <c r="E2" s="178"/>
      <c r="F2" s="178"/>
    </row>
    <row r="3" spans="2:6" ht="15.75" customHeight="1" x14ac:dyDescent="0.3">
      <c r="B3" s="179">
        <v>2022</v>
      </c>
      <c r="C3" s="179"/>
      <c r="D3" s="179"/>
      <c r="E3" s="179"/>
      <c r="F3" s="1"/>
    </row>
    <row r="4" spans="2:6" ht="15" customHeight="1" x14ac:dyDescent="0.3">
      <c r="B4" s="10" t="s">
        <v>115</v>
      </c>
      <c r="C4" s="15"/>
      <c r="D4" s="15"/>
      <c r="E4" s="15"/>
      <c r="F4" s="15"/>
    </row>
    <row r="5" spans="2:6" ht="18.649999999999999" customHeight="1" x14ac:dyDescent="0.3">
      <c r="B5" s="37" t="s">
        <v>73</v>
      </c>
      <c r="C5" s="180" t="s">
        <v>74</v>
      </c>
      <c r="D5" s="180" t="s">
        <v>75</v>
      </c>
      <c r="E5" s="180" t="s">
        <v>11</v>
      </c>
      <c r="F5" s="180" t="s">
        <v>9</v>
      </c>
    </row>
    <row r="6" spans="2:6" ht="15" customHeight="1" x14ac:dyDescent="0.3">
      <c r="B6" s="43" t="s">
        <v>46</v>
      </c>
      <c r="C6" s="180" t="s">
        <v>10</v>
      </c>
      <c r="D6" s="180" t="s">
        <v>10</v>
      </c>
      <c r="E6" s="180" t="s">
        <v>11</v>
      </c>
      <c r="F6" s="180" t="s">
        <v>9</v>
      </c>
    </row>
    <row r="7" spans="2:6" ht="19.5" customHeight="1" x14ac:dyDescent="0.3">
      <c r="B7" s="121" t="s">
        <v>0</v>
      </c>
      <c r="C7" s="38">
        <v>1030881</v>
      </c>
      <c r="D7" s="38">
        <v>85104</v>
      </c>
      <c r="E7" s="38">
        <v>46624</v>
      </c>
      <c r="F7" s="38">
        <v>86902</v>
      </c>
    </row>
    <row r="8" spans="2:6" ht="19.5" customHeight="1" x14ac:dyDescent="0.3">
      <c r="B8" s="92" t="s">
        <v>54</v>
      </c>
      <c r="C8" s="81">
        <v>60719</v>
      </c>
      <c r="D8" s="78">
        <v>2074</v>
      </c>
      <c r="E8" s="78">
        <v>1019</v>
      </c>
      <c r="F8" s="78">
        <v>10025</v>
      </c>
    </row>
    <row r="9" spans="2:6" ht="19.5" customHeight="1" x14ac:dyDescent="0.3">
      <c r="B9" s="92" t="s">
        <v>44</v>
      </c>
      <c r="C9" s="81">
        <v>182233</v>
      </c>
      <c r="D9" s="78">
        <v>8928</v>
      </c>
      <c r="E9" s="78">
        <v>3968</v>
      </c>
      <c r="F9" s="78">
        <v>22912</v>
      </c>
    </row>
    <row r="10" spans="2:6" ht="19.5" customHeight="1" x14ac:dyDescent="0.3">
      <c r="B10" s="92" t="s">
        <v>45</v>
      </c>
      <c r="C10" s="81">
        <v>294057</v>
      </c>
      <c r="D10" s="78">
        <v>19844</v>
      </c>
      <c r="E10" s="78">
        <v>8531</v>
      </c>
      <c r="F10" s="78">
        <v>26630</v>
      </c>
    </row>
    <row r="11" spans="2:6" ht="19.5" customHeight="1" x14ac:dyDescent="0.3">
      <c r="B11" s="92" t="s">
        <v>55</v>
      </c>
      <c r="C11" s="81">
        <v>107395</v>
      </c>
      <c r="D11" s="78">
        <v>9097</v>
      </c>
      <c r="E11" s="78">
        <v>3855</v>
      </c>
      <c r="F11" s="78">
        <v>5430</v>
      </c>
    </row>
    <row r="12" spans="2:6" ht="19.5" customHeight="1" x14ac:dyDescent="0.3">
      <c r="B12" s="94" t="s">
        <v>56</v>
      </c>
      <c r="C12" s="82">
        <v>386477</v>
      </c>
      <c r="D12" s="80">
        <v>45161</v>
      </c>
      <c r="E12" s="80">
        <v>29251</v>
      </c>
      <c r="F12" s="80">
        <v>21905</v>
      </c>
    </row>
    <row r="13" spans="2:6" ht="5.25" customHeight="1" x14ac:dyDescent="0.3">
      <c r="B13" s="5"/>
      <c r="C13" s="2"/>
      <c r="D13" s="2"/>
      <c r="E13" s="2"/>
      <c r="F13" s="2"/>
    </row>
    <row r="14" spans="2:6" ht="14" customHeight="1" x14ac:dyDescent="0.3">
      <c r="B14" s="10"/>
      <c r="C14" s="17"/>
      <c r="D14" s="17"/>
      <c r="E14" s="17"/>
      <c r="F14" s="17"/>
    </row>
    <row r="15" spans="2:6" ht="17.25" customHeight="1" x14ac:dyDescent="0.3">
      <c r="B15" s="40"/>
      <c r="C15" s="41"/>
      <c r="D15" s="42"/>
      <c r="E15" s="1"/>
      <c r="F15" s="36" t="s">
        <v>179</v>
      </c>
    </row>
    <row r="16" spans="2:6" ht="27.75" customHeight="1" x14ac:dyDescent="0.3">
      <c r="B16" s="178" t="s">
        <v>180</v>
      </c>
      <c r="C16" s="178"/>
      <c r="D16" s="178"/>
      <c r="E16" s="178"/>
      <c r="F16" s="178"/>
    </row>
    <row r="17" spans="2:6" ht="15.75" customHeight="1" x14ac:dyDescent="0.3">
      <c r="B17" s="179">
        <v>2022</v>
      </c>
      <c r="C17" s="179"/>
      <c r="D17" s="179"/>
      <c r="E17" s="179"/>
      <c r="F17" s="1"/>
    </row>
    <row r="18" spans="2:6" ht="15" customHeight="1" x14ac:dyDescent="0.3">
      <c r="B18" s="10" t="s">
        <v>115</v>
      </c>
      <c r="C18" s="15"/>
      <c r="D18" s="15"/>
      <c r="E18" s="15"/>
      <c r="F18" s="15"/>
    </row>
    <row r="19" spans="2:6" ht="11.5" customHeight="1" x14ac:dyDescent="0.3">
      <c r="B19" s="37" t="s">
        <v>73</v>
      </c>
      <c r="C19" s="180" t="s">
        <v>74</v>
      </c>
      <c r="D19" s="180" t="s">
        <v>75</v>
      </c>
      <c r="E19" s="180" t="s">
        <v>11</v>
      </c>
      <c r="F19" s="180" t="s">
        <v>9</v>
      </c>
    </row>
    <row r="20" spans="2:6" ht="21" customHeight="1" x14ac:dyDescent="0.3">
      <c r="B20" s="43" t="s">
        <v>46</v>
      </c>
      <c r="C20" s="180" t="s">
        <v>10</v>
      </c>
      <c r="D20" s="180" t="s">
        <v>10</v>
      </c>
      <c r="E20" s="180" t="s">
        <v>11</v>
      </c>
      <c r="F20" s="180" t="s">
        <v>9</v>
      </c>
    </row>
    <row r="21" spans="2:6" ht="19.5" customHeight="1" x14ac:dyDescent="0.3">
      <c r="B21" s="121" t="s">
        <v>0</v>
      </c>
      <c r="C21" s="62">
        <f>+C7/'Q12'!$C$7*100</f>
        <v>86.979937461715124</v>
      </c>
      <c r="D21" s="62">
        <f>+D7/'Q12'!$C$7*100</f>
        <v>7.1805965943128296</v>
      </c>
      <c r="E21" s="62">
        <f>+E7/'Q12'!$C$7*100</f>
        <v>3.9338707418363574</v>
      </c>
      <c r="F21" s="62">
        <f>+F7/'Q12'!$C$7*100</f>
        <v>7.3323017160059871</v>
      </c>
    </row>
    <row r="22" spans="2:6" ht="19.5" customHeight="1" x14ac:dyDescent="0.3">
      <c r="B22" s="92" t="s">
        <v>54</v>
      </c>
      <c r="C22" s="83">
        <f>+C8/'Q12'!$D$7*100</f>
        <v>85.042998403316616</v>
      </c>
      <c r="D22" s="83">
        <f>+D8/'Q12'!$D$7*100</f>
        <v>2.9048432729208105</v>
      </c>
      <c r="E22" s="83">
        <f>+E8/'Q12'!$D$7*100</f>
        <v>1.4272108462421917</v>
      </c>
      <c r="F22" s="83">
        <f>+F8/'Q12'!$D$7*100</f>
        <v>14.041009552088294</v>
      </c>
    </row>
    <row r="23" spans="2:6" ht="19.5" customHeight="1" x14ac:dyDescent="0.3">
      <c r="B23" s="92" t="s">
        <v>44</v>
      </c>
      <c r="C23" s="83">
        <f>+C9/'Q12'!$E$7*100</f>
        <v>87.622129476478051</v>
      </c>
      <c r="D23" s="83">
        <f>+D9/'Q12'!$E$7*100</f>
        <v>4.2928030157325843</v>
      </c>
      <c r="E23" s="83">
        <f>+E9/'Q12'!$E$7*100</f>
        <v>1.9079124514367041</v>
      </c>
      <c r="F23" s="83">
        <f>+F9/'Q12'!$E$7*100</f>
        <v>11.016655767973228</v>
      </c>
    </row>
    <row r="24" spans="2:6" ht="19.5" customHeight="1" x14ac:dyDescent="0.3">
      <c r="B24" s="92" t="s">
        <v>45</v>
      </c>
      <c r="C24" s="83">
        <f>+C10/'Q12'!$F$7*100</f>
        <v>89.18520540466767</v>
      </c>
      <c r="D24" s="83">
        <f>+D10/'Q12'!$F$7*100</f>
        <v>6.0185311556950696</v>
      </c>
      <c r="E24" s="83">
        <f>+E10/'Q12'!$F$7*100</f>
        <v>2.5873860758533889</v>
      </c>
      <c r="F24" s="83">
        <f>+F10/'Q12'!$F$7*100</f>
        <v>8.0766722775730546</v>
      </c>
    </row>
    <row r="25" spans="2:6" ht="19.5" customHeight="1" x14ac:dyDescent="0.3">
      <c r="B25" s="92" t="s">
        <v>55</v>
      </c>
      <c r="C25" s="83">
        <f>+C11/'Q12'!$G$7*100</f>
        <v>89.250394747776951</v>
      </c>
      <c r="D25" s="83">
        <f>+D11/'Q12'!$G$7*100</f>
        <v>7.5600432144934766</v>
      </c>
      <c r="E25" s="83">
        <f>+E11/'Q12'!$G$7*100</f>
        <v>3.203689852904513</v>
      </c>
      <c r="F25" s="83">
        <f>+F11/'Q12'!$G$7*100</f>
        <v>4.5125903764647219</v>
      </c>
    </row>
    <row r="26" spans="2:6" ht="19.5" customHeight="1" x14ac:dyDescent="0.3">
      <c r="B26" s="94" t="s">
        <v>56</v>
      </c>
      <c r="C26" s="84">
        <f>+C12/'Q12'!$H$7*100</f>
        <v>84.795567988590861</v>
      </c>
      <c r="D26" s="84">
        <f>+D12/'Q12'!$H$7*100</f>
        <v>9.9086171904996974</v>
      </c>
      <c r="E26" s="84">
        <f>+E12/'Q12'!$H$7*100</f>
        <v>6.4178596895397959</v>
      </c>
      <c r="F26" s="84">
        <f>+F12/'Q12'!$H$7*100</f>
        <v>4.8060995008502001</v>
      </c>
    </row>
    <row r="27" spans="2:6" ht="5.25" customHeight="1" x14ac:dyDescent="0.3">
      <c r="B27" s="5"/>
      <c r="C27" s="2"/>
      <c r="D27" s="2"/>
      <c r="E27" s="2"/>
      <c r="F27" s="2"/>
    </row>
    <row r="28" spans="2:6" x14ac:dyDescent="0.3">
      <c r="B28" s="186" t="s">
        <v>243</v>
      </c>
      <c r="C28" s="186"/>
      <c r="D28" s="186"/>
      <c r="E28" s="186"/>
      <c r="F28" s="186"/>
    </row>
    <row r="29" spans="2:6" x14ac:dyDescent="0.3">
      <c r="B29" s="77"/>
    </row>
  </sheetData>
  <mergeCells count="13">
    <mergeCell ref="B2:F2"/>
    <mergeCell ref="B3:E3"/>
    <mergeCell ref="F5:F6"/>
    <mergeCell ref="E5:E6"/>
    <mergeCell ref="C5:C6"/>
    <mergeCell ref="D5:D6"/>
    <mergeCell ref="B16:F16"/>
    <mergeCell ref="B17:E17"/>
    <mergeCell ref="B28:F28"/>
    <mergeCell ref="C19:C20"/>
    <mergeCell ref="D19:D20"/>
    <mergeCell ref="E19:E20"/>
    <mergeCell ref="F19:F20"/>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56"/>
  <sheetViews>
    <sheetView workbookViewId="0">
      <selection activeCell="B35" sqref="B35"/>
    </sheetView>
  </sheetViews>
  <sheetFormatPr defaultColWidth="9.1796875" defaultRowHeight="12.5" outlineLevelRow="1" x14ac:dyDescent="0.3"/>
  <cols>
    <col min="1" max="1" width="2.90625" style="1" customWidth="1"/>
    <col min="2" max="2" width="56.81640625" style="1" customWidth="1"/>
    <col min="3" max="3" width="10.81640625" style="3" customWidth="1"/>
    <col min="4" max="4" width="11.453125" style="3" customWidth="1"/>
    <col min="5" max="5" width="12.54296875" style="3" customWidth="1"/>
    <col min="6" max="44" width="9.1796875" style="1"/>
    <col min="45" max="45" width="51.1796875" style="1" customWidth="1"/>
    <col min="46" max="53" width="9.81640625" style="1" customWidth="1"/>
    <col min="54" max="300" width="9.1796875" style="1"/>
    <col min="301" max="301" width="51.1796875" style="1" customWidth="1"/>
    <col min="302" max="309" width="9.81640625" style="1" customWidth="1"/>
    <col min="310" max="556" width="9.1796875" style="1"/>
    <col min="557" max="557" width="51.1796875" style="1" customWidth="1"/>
    <col min="558" max="565" width="9.81640625" style="1" customWidth="1"/>
    <col min="566" max="812" width="9.1796875" style="1"/>
    <col min="813" max="813" width="51.1796875" style="1" customWidth="1"/>
    <col min="814" max="821" width="9.81640625" style="1" customWidth="1"/>
    <col min="822" max="1068" width="9.1796875" style="1"/>
    <col min="1069" max="1069" width="51.1796875" style="1" customWidth="1"/>
    <col min="1070" max="1077" width="9.81640625" style="1" customWidth="1"/>
    <col min="1078" max="1324" width="9.1796875" style="1"/>
    <col min="1325" max="1325" width="51.1796875" style="1" customWidth="1"/>
    <col min="1326" max="1333" width="9.81640625" style="1" customWidth="1"/>
    <col min="1334" max="1580" width="9.1796875" style="1"/>
    <col min="1581" max="1581" width="51.1796875" style="1" customWidth="1"/>
    <col min="1582" max="1589" width="9.81640625" style="1" customWidth="1"/>
    <col min="1590" max="1836" width="9.1796875" style="1"/>
    <col min="1837" max="1837" width="51.1796875" style="1" customWidth="1"/>
    <col min="1838" max="1845" width="9.81640625" style="1" customWidth="1"/>
    <col min="1846" max="2092" width="9.1796875" style="1"/>
    <col min="2093" max="2093" width="51.1796875" style="1" customWidth="1"/>
    <col min="2094" max="2101" width="9.81640625" style="1" customWidth="1"/>
    <col min="2102" max="2348" width="9.1796875" style="1"/>
    <col min="2349" max="2349" width="51.1796875" style="1" customWidth="1"/>
    <col min="2350" max="2357" width="9.81640625" style="1" customWidth="1"/>
    <col min="2358" max="2604" width="9.1796875" style="1"/>
    <col min="2605" max="2605" width="51.1796875" style="1" customWidth="1"/>
    <col min="2606" max="2613" width="9.81640625" style="1" customWidth="1"/>
    <col min="2614" max="2860" width="9.1796875" style="1"/>
    <col min="2861" max="2861" width="51.1796875" style="1" customWidth="1"/>
    <col min="2862" max="2869" width="9.81640625" style="1" customWidth="1"/>
    <col min="2870" max="3116" width="9.1796875" style="1"/>
    <col min="3117" max="3117" width="51.1796875" style="1" customWidth="1"/>
    <col min="3118" max="3125" width="9.81640625" style="1" customWidth="1"/>
    <col min="3126" max="3372" width="9.1796875" style="1"/>
    <col min="3373" max="3373" width="51.1796875" style="1" customWidth="1"/>
    <col min="3374" max="3381" width="9.81640625" style="1" customWidth="1"/>
    <col min="3382" max="3628" width="9.1796875" style="1"/>
    <col min="3629" max="3629" width="51.1796875" style="1" customWidth="1"/>
    <col min="3630" max="3637" width="9.81640625" style="1" customWidth="1"/>
    <col min="3638" max="3884" width="9.1796875" style="1"/>
    <col min="3885" max="3885" width="51.1796875" style="1" customWidth="1"/>
    <col min="3886" max="3893" width="9.81640625" style="1" customWidth="1"/>
    <col min="3894" max="4140" width="9.1796875" style="1"/>
    <col min="4141" max="4141" width="51.1796875" style="1" customWidth="1"/>
    <col min="4142" max="4149" width="9.81640625" style="1" customWidth="1"/>
    <col min="4150" max="4396" width="9.1796875" style="1"/>
    <col min="4397" max="4397" width="51.1796875" style="1" customWidth="1"/>
    <col min="4398" max="4405" width="9.81640625" style="1" customWidth="1"/>
    <col min="4406" max="4652" width="9.1796875" style="1"/>
    <col min="4653" max="4653" width="51.1796875" style="1" customWidth="1"/>
    <col min="4654" max="4661" width="9.81640625" style="1" customWidth="1"/>
    <col min="4662" max="4908" width="9.1796875" style="1"/>
    <col min="4909" max="4909" width="51.1796875" style="1" customWidth="1"/>
    <col min="4910" max="4917" width="9.81640625" style="1" customWidth="1"/>
    <col min="4918" max="5164" width="9.1796875" style="1"/>
    <col min="5165" max="5165" width="51.1796875" style="1" customWidth="1"/>
    <col min="5166" max="5173" width="9.81640625" style="1" customWidth="1"/>
    <col min="5174" max="5420" width="9.1796875" style="1"/>
    <col min="5421" max="5421" width="51.1796875" style="1" customWidth="1"/>
    <col min="5422" max="5429" width="9.81640625" style="1" customWidth="1"/>
    <col min="5430" max="5676" width="9.1796875" style="1"/>
    <col min="5677" max="5677" width="51.1796875" style="1" customWidth="1"/>
    <col min="5678" max="5685" width="9.81640625" style="1" customWidth="1"/>
    <col min="5686" max="5932" width="9.1796875" style="1"/>
    <col min="5933" max="5933" width="51.1796875" style="1" customWidth="1"/>
    <col min="5934" max="5941" width="9.81640625" style="1" customWidth="1"/>
    <col min="5942" max="6188" width="9.1796875" style="1"/>
    <col min="6189" max="6189" width="51.1796875" style="1" customWidth="1"/>
    <col min="6190" max="6197" width="9.81640625" style="1" customWidth="1"/>
    <col min="6198" max="6444" width="9.1796875" style="1"/>
    <col min="6445" max="6445" width="51.1796875" style="1" customWidth="1"/>
    <col min="6446" max="6453" width="9.81640625" style="1" customWidth="1"/>
    <col min="6454" max="6700" width="9.1796875" style="1"/>
    <col min="6701" max="6701" width="51.1796875" style="1" customWidth="1"/>
    <col min="6702" max="6709" width="9.81640625" style="1" customWidth="1"/>
    <col min="6710" max="6956" width="9.1796875" style="1"/>
    <col min="6957" max="6957" width="51.1796875" style="1" customWidth="1"/>
    <col min="6958" max="6965" width="9.81640625" style="1" customWidth="1"/>
    <col min="6966" max="7212" width="9.1796875" style="1"/>
    <col min="7213" max="7213" width="51.1796875" style="1" customWidth="1"/>
    <col min="7214" max="7221" width="9.81640625" style="1" customWidth="1"/>
    <col min="7222" max="7468" width="9.1796875" style="1"/>
    <col min="7469" max="7469" width="51.1796875" style="1" customWidth="1"/>
    <col min="7470" max="7477" width="9.81640625" style="1" customWidth="1"/>
    <col min="7478" max="7724" width="9.1796875" style="1"/>
    <col min="7725" max="7725" width="51.1796875" style="1" customWidth="1"/>
    <col min="7726" max="7733" width="9.81640625" style="1" customWidth="1"/>
    <col min="7734" max="7980" width="9.1796875" style="1"/>
    <col min="7981" max="7981" width="51.1796875" style="1" customWidth="1"/>
    <col min="7982" max="7989" width="9.81640625" style="1" customWidth="1"/>
    <col min="7990" max="8236" width="9.1796875" style="1"/>
    <col min="8237" max="8237" width="51.1796875" style="1" customWidth="1"/>
    <col min="8238" max="8245" width="9.81640625" style="1" customWidth="1"/>
    <col min="8246" max="8492" width="9.1796875" style="1"/>
    <col min="8493" max="8493" width="51.1796875" style="1" customWidth="1"/>
    <col min="8494" max="8501" width="9.81640625" style="1" customWidth="1"/>
    <col min="8502" max="8748" width="9.1796875" style="1"/>
    <col min="8749" max="8749" width="51.1796875" style="1" customWidth="1"/>
    <col min="8750" max="8757" width="9.81640625" style="1" customWidth="1"/>
    <col min="8758" max="9004" width="9.1796875" style="1"/>
    <col min="9005" max="9005" width="51.1796875" style="1" customWidth="1"/>
    <col min="9006" max="9013" width="9.81640625" style="1" customWidth="1"/>
    <col min="9014" max="9260" width="9.1796875" style="1"/>
    <col min="9261" max="9261" width="51.1796875" style="1" customWidth="1"/>
    <col min="9262" max="9269" width="9.81640625" style="1" customWidth="1"/>
    <col min="9270" max="9516" width="9.1796875" style="1"/>
    <col min="9517" max="9517" width="51.1796875" style="1" customWidth="1"/>
    <col min="9518" max="9525" width="9.81640625" style="1" customWidth="1"/>
    <col min="9526" max="9772" width="9.1796875" style="1"/>
    <col min="9773" max="9773" width="51.1796875" style="1" customWidth="1"/>
    <col min="9774" max="9781" width="9.81640625" style="1" customWidth="1"/>
    <col min="9782" max="10028" width="9.1796875" style="1"/>
    <col min="10029" max="10029" width="51.1796875" style="1" customWidth="1"/>
    <col min="10030" max="10037" width="9.81640625" style="1" customWidth="1"/>
    <col min="10038" max="10284" width="9.1796875" style="1"/>
    <col min="10285" max="10285" width="51.1796875" style="1" customWidth="1"/>
    <col min="10286" max="10293" width="9.81640625" style="1" customWidth="1"/>
    <col min="10294" max="10540" width="9.1796875" style="1"/>
    <col min="10541" max="10541" width="51.1796875" style="1" customWidth="1"/>
    <col min="10542" max="10549" width="9.81640625" style="1" customWidth="1"/>
    <col min="10550" max="10796" width="9.1796875" style="1"/>
    <col min="10797" max="10797" width="51.1796875" style="1" customWidth="1"/>
    <col min="10798" max="10805" width="9.81640625" style="1" customWidth="1"/>
    <col min="10806" max="11052" width="9.1796875" style="1"/>
    <col min="11053" max="11053" width="51.1796875" style="1" customWidth="1"/>
    <col min="11054" max="11061" width="9.81640625" style="1" customWidth="1"/>
    <col min="11062" max="11308" width="9.1796875" style="1"/>
    <col min="11309" max="11309" width="51.1796875" style="1" customWidth="1"/>
    <col min="11310" max="11317" width="9.81640625" style="1" customWidth="1"/>
    <col min="11318" max="11564" width="9.1796875" style="1"/>
    <col min="11565" max="11565" width="51.1796875" style="1" customWidth="1"/>
    <col min="11566" max="11573" width="9.81640625" style="1" customWidth="1"/>
    <col min="11574" max="11820" width="9.1796875" style="1"/>
    <col min="11821" max="11821" width="51.1796875" style="1" customWidth="1"/>
    <col min="11822" max="11829" width="9.81640625" style="1" customWidth="1"/>
    <col min="11830" max="12076" width="9.1796875" style="1"/>
    <col min="12077" max="12077" width="51.1796875" style="1" customWidth="1"/>
    <col min="12078" max="12085" width="9.81640625" style="1" customWidth="1"/>
    <col min="12086" max="12332" width="9.1796875" style="1"/>
    <col min="12333" max="12333" width="51.1796875" style="1" customWidth="1"/>
    <col min="12334" max="12341" width="9.81640625" style="1" customWidth="1"/>
    <col min="12342" max="12588" width="9.1796875" style="1"/>
    <col min="12589" max="12589" width="51.1796875" style="1" customWidth="1"/>
    <col min="12590" max="12597" width="9.81640625" style="1" customWidth="1"/>
    <col min="12598" max="12844" width="9.1796875" style="1"/>
    <col min="12845" max="12845" width="51.1796875" style="1" customWidth="1"/>
    <col min="12846" max="12853" width="9.81640625" style="1" customWidth="1"/>
    <col min="12854" max="13100" width="9.1796875" style="1"/>
    <col min="13101" max="13101" width="51.1796875" style="1" customWidth="1"/>
    <col min="13102" max="13109" width="9.81640625" style="1" customWidth="1"/>
    <col min="13110" max="13356" width="9.1796875" style="1"/>
    <col min="13357" max="13357" width="51.1796875" style="1" customWidth="1"/>
    <col min="13358" max="13365" width="9.81640625" style="1" customWidth="1"/>
    <col min="13366" max="13612" width="9.1796875" style="1"/>
    <col min="13613" max="13613" width="51.1796875" style="1" customWidth="1"/>
    <col min="13614" max="13621" width="9.81640625" style="1" customWidth="1"/>
    <col min="13622" max="13868" width="9.1796875" style="1"/>
    <col min="13869" max="13869" width="51.1796875" style="1" customWidth="1"/>
    <col min="13870" max="13877" width="9.81640625" style="1" customWidth="1"/>
    <col min="13878" max="14124" width="9.1796875" style="1"/>
    <col min="14125" max="14125" width="51.1796875" style="1" customWidth="1"/>
    <col min="14126" max="14133" width="9.81640625" style="1" customWidth="1"/>
    <col min="14134" max="14380" width="9.1796875" style="1"/>
    <col min="14381" max="14381" width="51.1796875" style="1" customWidth="1"/>
    <col min="14382" max="14389" width="9.81640625" style="1" customWidth="1"/>
    <col min="14390" max="14636" width="9.1796875" style="1"/>
    <col min="14637" max="14637" width="51.1796875" style="1" customWidth="1"/>
    <col min="14638" max="14645" width="9.81640625" style="1" customWidth="1"/>
    <col min="14646" max="14892" width="9.1796875" style="1"/>
    <col min="14893" max="14893" width="51.1796875" style="1" customWidth="1"/>
    <col min="14894" max="14901" width="9.81640625" style="1" customWidth="1"/>
    <col min="14902" max="15148" width="9.1796875" style="1"/>
    <col min="15149" max="15149" width="51.1796875" style="1" customWidth="1"/>
    <col min="15150" max="15157" width="9.81640625" style="1" customWidth="1"/>
    <col min="15158" max="15404" width="9.1796875" style="1"/>
    <col min="15405" max="15405" width="51.1796875" style="1" customWidth="1"/>
    <col min="15406" max="15413" width="9.81640625" style="1" customWidth="1"/>
    <col min="15414" max="15660" width="9.1796875" style="1"/>
    <col min="15661" max="15661" width="51.1796875" style="1" customWidth="1"/>
    <col min="15662" max="15669" width="9.81640625" style="1" customWidth="1"/>
    <col min="15670" max="15916" width="9.1796875" style="1"/>
    <col min="15917" max="15917" width="51.1796875" style="1" customWidth="1"/>
    <col min="15918" max="15925" width="9.81640625" style="1" customWidth="1"/>
    <col min="15926" max="16384" width="9.1796875" style="1"/>
  </cols>
  <sheetData>
    <row r="1" spans="2:9" ht="17.25" customHeight="1" x14ac:dyDescent="0.3">
      <c r="B1" s="40"/>
      <c r="C1" s="41"/>
      <c r="D1" s="42"/>
      <c r="E1" s="36" t="s">
        <v>182</v>
      </c>
    </row>
    <row r="2" spans="2:9" ht="27.75" customHeight="1" x14ac:dyDescent="0.3">
      <c r="B2" s="178" t="s">
        <v>181</v>
      </c>
      <c r="C2" s="178"/>
      <c r="D2" s="178"/>
      <c r="E2" s="178"/>
    </row>
    <row r="3" spans="2:9" ht="15.75" customHeight="1" x14ac:dyDescent="0.3">
      <c r="B3" s="179">
        <v>2022</v>
      </c>
      <c r="C3" s="179"/>
      <c r="D3" s="179"/>
      <c r="E3" s="179"/>
    </row>
    <row r="4" spans="2:9" ht="15" customHeight="1" x14ac:dyDescent="0.3">
      <c r="B4" s="10" t="s">
        <v>115</v>
      </c>
      <c r="C4" s="11"/>
      <c r="D4" s="11"/>
      <c r="E4" s="11"/>
    </row>
    <row r="5" spans="2:9" ht="21" customHeight="1" x14ac:dyDescent="0.3">
      <c r="B5" s="45" t="s">
        <v>77</v>
      </c>
      <c r="C5" s="189" t="s">
        <v>12</v>
      </c>
      <c r="D5" s="189" t="s">
        <v>13</v>
      </c>
      <c r="E5" s="189" t="s">
        <v>14</v>
      </c>
    </row>
    <row r="6" spans="2:9" ht="23.5" customHeight="1" x14ac:dyDescent="0.3">
      <c r="B6" s="93" t="s">
        <v>46</v>
      </c>
      <c r="C6" s="189"/>
      <c r="D6" s="189" t="s">
        <v>13</v>
      </c>
      <c r="E6" s="189" t="s">
        <v>14</v>
      </c>
    </row>
    <row r="7" spans="2:9" ht="14" customHeight="1" x14ac:dyDescent="0.3">
      <c r="B7" s="40" t="s">
        <v>0</v>
      </c>
      <c r="C7" s="39">
        <v>1116824</v>
      </c>
      <c r="D7" s="39">
        <v>38296</v>
      </c>
      <c r="E7" s="39">
        <v>51995</v>
      </c>
      <c r="G7" s="7"/>
    </row>
    <row r="8" spans="2:9" ht="14" customHeight="1" x14ac:dyDescent="0.3">
      <c r="B8" s="10" t="s">
        <v>53</v>
      </c>
      <c r="C8" s="15">
        <v>13497</v>
      </c>
      <c r="D8" s="15">
        <v>206</v>
      </c>
      <c r="E8" s="15">
        <v>1012</v>
      </c>
    </row>
    <row r="9" spans="2:9" ht="14" customHeight="1" x14ac:dyDescent="0.3">
      <c r="B9" s="10" t="s">
        <v>47</v>
      </c>
      <c r="C9" s="15">
        <v>4164</v>
      </c>
      <c r="D9" s="15">
        <v>49</v>
      </c>
      <c r="E9" s="15">
        <v>256</v>
      </c>
    </row>
    <row r="10" spans="2:9" ht="14" customHeight="1" x14ac:dyDescent="0.3">
      <c r="B10" s="10" t="s">
        <v>48</v>
      </c>
      <c r="C10" s="14">
        <f>+SUM(C11:C34)</f>
        <v>267944</v>
      </c>
      <c r="D10" s="14">
        <f t="shared" ref="D10:E10" si="0">+SUM(D11:D34)</f>
        <v>3900</v>
      </c>
      <c r="E10" s="14">
        <f t="shared" si="0"/>
        <v>11447</v>
      </c>
    </row>
    <row r="11" spans="2:9" s="99" customFormat="1" ht="14" hidden="1" customHeight="1" outlineLevel="1" x14ac:dyDescent="0.35">
      <c r="B11" s="100" t="s">
        <v>291</v>
      </c>
      <c r="C11" s="111">
        <v>34091</v>
      </c>
      <c r="D11" s="111">
        <v>544</v>
      </c>
      <c r="E11" s="111">
        <v>1102</v>
      </c>
      <c r="F11" s="14"/>
      <c r="G11" s="14"/>
      <c r="H11" s="14"/>
      <c r="I11" s="14"/>
    </row>
    <row r="12" spans="2:9" s="99" customFormat="1" ht="14" hidden="1" customHeight="1" outlineLevel="1" x14ac:dyDescent="0.35">
      <c r="B12" s="100" t="s">
        <v>292</v>
      </c>
      <c r="C12" s="111">
        <v>5892</v>
      </c>
      <c r="D12" s="111">
        <v>88</v>
      </c>
      <c r="E12" s="111">
        <v>302</v>
      </c>
      <c r="F12" s="14"/>
      <c r="G12" s="14"/>
      <c r="H12" s="14"/>
      <c r="I12" s="14"/>
    </row>
    <row r="13" spans="2:9" s="99" customFormat="1" ht="14" hidden="1" customHeight="1" outlineLevel="1" x14ac:dyDescent="0.35">
      <c r="B13" s="100" t="s">
        <v>293</v>
      </c>
      <c r="C13" s="111">
        <v>334</v>
      </c>
      <c r="D13" s="160" t="s">
        <v>100</v>
      </c>
      <c r="E13" s="160" t="s">
        <v>100</v>
      </c>
      <c r="F13" s="14"/>
      <c r="G13" s="14"/>
      <c r="H13" s="14"/>
      <c r="I13" s="14"/>
    </row>
    <row r="14" spans="2:9" s="99" customFormat="1" ht="14" hidden="1" customHeight="1" outlineLevel="1" x14ac:dyDescent="0.35">
      <c r="B14" s="100" t="s">
        <v>294</v>
      </c>
      <c r="C14" s="111">
        <v>16014</v>
      </c>
      <c r="D14" s="111">
        <v>321</v>
      </c>
      <c r="E14" s="111">
        <v>456</v>
      </c>
      <c r="F14" s="14"/>
      <c r="G14" s="14"/>
      <c r="H14" s="14"/>
      <c r="I14" s="14"/>
    </row>
    <row r="15" spans="2:9" s="99" customFormat="1" ht="14" hidden="1" customHeight="1" outlineLevel="1" x14ac:dyDescent="0.35">
      <c r="B15" s="100" t="s">
        <v>295</v>
      </c>
      <c r="C15" s="111">
        <v>16481</v>
      </c>
      <c r="D15" s="111">
        <v>138</v>
      </c>
      <c r="E15" s="111">
        <v>1010</v>
      </c>
      <c r="F15" s="14"/>
      <c r="G15" s="14"/>
      <c r="H15" s="14"/>
      <c r="I15" s="14"/>
    </row>
    <row r="16" spans="2:9" s="99" customFormat="1" ht="14" hidden="1" customHeight="1" outlineLevel="1" x14ac:dyDescent="0.35">
      <c r="B16" s="100" t="s">
        <v>296</v>
      </c>
      <c r="C16" s="111">
        <v>9917</v>
      </c>
      <c r="D16" s="111">
        <v>96</v>
      </c>
      <c r="E16" s="111">
        <v>430</v>
      </c>
      <c r="F16" s="14"/>
      <c r="G16" s="14"/>
      <c r="H16" s="14"/>
      <c r="I16" s="14"/>
    </row>
    <row r="17" spans="2:9" s="99" customFormat="1" ht="14" hidden="1" customHeight="1" outlineLevel="1" x14ac:dyDescent="0.35">
      <c r="B17" s="100" t="s">
        <v>297</v>
      </c>
      <c r="C17" s="111">
        <v>10111</v>
      </c>
      <c r="D17" s="111">
        <v>127</v>
      </c>
      <c r="E17" s="111">
        <v>280</v>
      </c>
      <c r="F17" s="14"/>
      <c r="G17" s="14"/>
      <c r="H17" s="14"/>
      <c r="I17" s="14"/>
    </row>
    <row r="18" spans="2:9" s="99" customFormat="1" ht="14" hidden="1" customHeight="1" outlineLevel="1" x14ac:dyDescent="0.35">
      <c r="B18" s="100" t="s">
        <v>298</v>
      </c>
      <c r="C18" s="111">
        <v>6557</v>
      </c>
      <c r="D18" s="111">
        <v>86</v>
      </c>
      <c r="E18" s="111">
        <v>298</v>
      </c>
      <c r="F18" s="14"/>
      <c r="G18" s="14"/>
      <c r="H18" s="14"/>
      <c r="I18" s="14"/>
    </row>
    <row r="19" spans="2:9" s="99" customFormat="1" ht="14" hidden="1" customHeight="1" outlineLevel="1" x14ac:dyDescent="0.35">
      <c r="B19" s="100" t="s">
        <v>299</v>
      </c>
      <c r="C19" s="111">
        <v>3261</v>
      </c>
      <c r="D19" s="111">
        <v>171</v>
      </c>
      <c r="E19" s="111">
        <v>297</v>
      </c>
      <c r="F19" s="14"/>
      <c r="G19" s="14"/>
      <c r="H19" s="14"/>
      <c r="I19" s="14"/>
    </row>
    <row r="20" spans="2:9" s="99" customFormat="1" ht="14" hidden="1" customHeight="1" outlineLevel="1" x14ac:dyDescent="0.35">
      <c r="B20" s="100" t="s">
        <v>300</v>
      </c>
      <c r="C20" s="111">
        <v>1039</v>
      </c>
      <c r="D20" s="160" t="s">
        <v>100</v>
      </c>
      <c r="E20" s="160" t="s">
        <v>100</v>
      </c>
      <c r="F20" s="14"/>
      <c r="G20" s="14"/>
      <c r="H20" s="14"/>
      <c r="I20" s="14"/>
    </row>
    <row r="21" spans="2:9" s="99" customFormat="1" ht="14" hidden="1" customHeight="1" outlineLevel="1" x14ac:dyDescent="0.35">
      <c r="B21" s="100" t="s">
        <v>301</v>
      </c>
      <c r="C21" s="111">
        <v>8284</v>
      </c>
      <c r="D21" s="111">
        <v>248</v>
      </c>
      <c r="E21" s="111">
        <v>208</v>
      </c>
      <c r="F21" s="14"/>
      <c r="G21" s="14"/>
      <c r="H21" s="14"/>
      <c r="I21" s="14"/>
    </row>
    <row r="22" spans="2:9" s="99" customFormat="1" ht="14" hidden="1" customHeight="1" outlineLevel="1" x14ac:dyDescent="0.35">
      <c r="B22" s="100" t="s">
        <v>302</v>
      </c>
      <c r="C22" s="111">
        <v>7688</v>
      </c>
      <c r="D22" s="111">
        <v>86</v>
      </c>
      <c r="E22" s="111">
        <v>72</v>
      </c>
      <c r="F22" s="14"/>
      <c r="G22" s="14"/>
      <c r="H22" s="14"/>
      <c r="I22" s="14"/>
    </row>
    <row r="23" spans="2:9" s="99" customFormat="1" ht="14" hidden="1" customHeight="1" outlineLevel="1" x14ac:dyDescent="0.35">
      <c r="B23" s="100" t="s">
        <v>303</v>
      </c>
      <c r="C23" s="111">
        <v>16578</v>
      </c>
      <c r="D23" s="111">
        <v>184</v>
      </c>
      <c r="E23" s="111">
        <v>764</v>
      </c>
      <c r="F23" s="14"/>
      <c r="G23" s="14"/>
      <c r="H23" s="14"/>
      <c r="I23" s="14"/>
    </row>
    <row r="24" spans="2:9" s="99" customFormat="1" ht="14" hidden="1" customHeight="1" outlineLevel="1" x14ac:dyDescent="0.35">
      <c r="B24" s="100" t="s">
        <v>304</v>
      </c>
      <c r="C24" s="111">
        <v>15229</v>
      </c>
      <c r="D24" s="111">
        <v>311</v>
      </c>
      <c r="E24" s="111">
        <v>590</v>
      </c>
      <c r="F24" s="14"/>
      <c r="G24" s="14"/>
      <c r="H24" s="14"/>
      <c r="I24" s="14"/>
    </row>
    <row r="25" spans="2:9" s="99" customFormat="1" ht="14" hidden="1" customHeight="1" outlineLevel="1" x14ac:dyDescent="0.35">
      <c r="B25" s="100" t="s">
        <v>305</v>
      </c>
      <c r="C25" s="111">
        <v>5788</v>
      </c>
      <c r="D25" s="111">
        <v>27</v>
      </c>
      <c r="E25" s="111">
        <v>46</v>
      </c>
      <c r="F25" s="14"/>
      <c r="G25" s="14"/>
      <c r="H25" s="14"/>
      <c r="I25" s="14"/>
    </row>
    <row r="26" spans="2:9" s="99" customFormat="1" ht="14" hidden="1" customHeight="1" outlineLevel="1" x14ac:dyDescent="0.35">
      <c r="B26" s="100" t="s">
        <v>306</v>
      </c>
      <c r="C26" s="111">
        <v>28477</v>
      </c>
      <c r="D26" s="111">
        <v>727</v>
      </c>
      <c r="E26" s="111">
        <v>1565</v>
      </c>
      <c r="F26" s="14"/>
      <c r="G26" s="14"/>
      <c r="H26" s="14"/>
      <c r="I26" s="14"/>
    </row>
    <row r="27" spans="2:9" s="99" customFormat="1" ht="14" hidden="1" customHeight="1" outlineLevel="1" x14ac:dyDescent="0.35">
      <c r="B27" s="100" t="s">
        <v>307</v>
      </c>
      <c r="C27" s="111">
        <v>8081</v>
      </c>
      <c r="D27" s="111">
        <v>14</v>
      </c>
      <c r="E27" s="111">
        <v>8</v>
      </c>
      <c r="F27" s="14"/>
      <c r="G27" s="14"/>
      <c r="H27" s="14"/>
      <c r="I27" s="14"/>
    </row>
    <row r="28" spans="2:9" s="99" customFormat="1" ht="14" hidden="1" customHeight="1" outlineLevel="1" x14ac:dyDescent="0.35">
      <c r="B28" s="100" t="s">
        <v>308</v>
      </c>
      <c r="C28" s="111">
        <v>13755</v>
      </c>
      <c r="D28" s="111">
        <v>32</v>
      </c>
      <c r="E28" s="111">
        <v>234</v>
      </c>
      <c r="F28" s="14"/>
      <c r="G28" s="14"/>
      <c r="H28" s="14"/>
      <c r="I28" s="14"/>
    </row>
    <row r="29" spans="2:9" s="99" customFormat="1" ht="14" hidden="1" customHeight="1" outlineLevel="1" x14ac:dyDescent="0.35">
      <c r="B29" s="100" t="s">
        <v>309</v>
      </c>
      <c r="C29" s="111">
        <v>10428</v>
      </c>
      <c r="D29" s="111">
        <v>150</v>
      </c>
      <c r="E29" s="111">
        <v>561</v>
      </c>
      <c r="F29" s="14"/>
      <c r="G29" s="14"/>
      <c r="H29" s="14"/>
      <c r="I29" s="14"/>
    </row>
    <row r="30" spans="2:9" s="99" customFormat="1" ht="14" hidden="1" customHeight="1" outlineLevel="1" x14ac:dyDescent="0.35">
      <c r="B30" s="100" t="s">
        <v>310</v>
      </c>
      <c r="C30" s="111">
        <v>24742</v>
      </c>
      <c r="D30" s="111">
        <v>165</v>
      </c>
      <c r="E30" s="111">
        <v>770</v>
      </c>
      <c r="F30" s="14"/>
      <c r="G30" s="14"/>
      <c r="H30" s="14"/>
      <c r="I30" s="14"/>
    </row>
    <row r="31" spans="2:9" s="99" customFormat="1" ht="14" hidden="1" customHeight="1" outlineLevel="1" x14ac:dyDescent="0.35">
      <c r="B31" s="100" t="s">
        <v>311</v>
      </c>
      <c r="C31" s="111">
        <v>4268</v>
      </c>
      <c r="D31" s="111">
        <v>6</v>
      </c>
      <c r="E31" s="111">
        <v>55</v>
      </c>
      <c r="F31" s="14"/>
      <c r="G31" s="14"/>
      <c r="H31" s="14"/>
      <c r="I31" s="14"/>
    </row>
    <row r="32" spans="2:9" s="99" customFormat="1" ht="14" hidden="1" customHeight="1" outlineLevel="1" x14ac:dyDescent="0.35">
      <c r="B32" s="100" t="s">
        <v>312</v>
      </c>
      <c r="C32" s="111">
        <v>7414</v>
      </c>
      <c r="D32" s="111">
        <v>122</v>
      </c>
      <c r="E32" s="111">
        <v>1677</v>
      </c>
      <c r="F32" s="14"/>
      <c r="G32" s="14"/>
      <c r="H32" s="14"/>
      <c r="I32" s="14"/>
    </row>
    <row r="33" spans="2:9" s="99" customFormat="1" ht="14" hidden="1" customHeight="1" outlineLevel="1" x14ac:dyDescent="0.35">
      <c r="B33" s="100" t="s">
        <v>313</v>
      </c>
      <c r="C33" s="111">
        <v>5070</v>
      </c>
      <c r="D33" s="111">
        <v>106</v>
      </c>
      <c r="E33" s="111">
        <v>287</v>
      </c>
      <c r="F33" s="14"/>
      <c r="G33" s="14"/>
      <c r="H33" s="14"/>
      <c r="I33" s="14"/>
    </row>
    <row r="34" spans="2:9" s="99" customFormat="1" ht="14" hidden="1" customHeight="1" outlineLevel="1" x14ac:dyDescent="0.35">
      <c r="B34" s="100" t="s">
        <v>314</v>
      </c>
      <c r="C34" s="111">
        <v>8445</v>
      </c>
      <c r="D34" s="111">
        <v>151</v>
      </c>
      <c r="E34" s="111">
        <v>435</v>
      </c>
      <c r="F34" s="14"/>
      <c r="G34" s="14"/>
      <c r="H34" s="14"/>
      <c r="I34" s="14"/>
    </row>
    <row r="35" spans="2:9" ht="14" customHeight="1" collapsed="1" x14ac:dyDescent="0.3">
      <c r="B35" s="101" t="s">
        <v>57</v>
      </c>
      <c r="C35" s="15">
        <v>5535</v>
      </c>
      <c r="D35" s="15">
        <v>14</v>
      </c>
      <c r="E35" s="15">
        <v>24</v>
      </c>
      <c r="F35" s="79"/>
      <c r="G35" s="79"/>
      <c r="H35" s="79"/>
    </row>
    <row r="36" spans="2:9" ht="14" customHeight="1" x14ac:dyDescent="0.3">
      <c r="B36" s="101" t="s">
        <v>58</v>
      </c>
      <c r="C36" s="15">
        <v>16876</v>
      </c>
      <c r="D36" s="15">
        <v>362</v>
      </c>
      <c r="E36" s="15">
        <v>879</v>
      </c>
      <c r="F36" s="78"/>
      <c r="G36" s="78"/>
      <c r="H36" s="79"/>
    </row>
    <row r="37" spans="2:9" ht="14" customHeight="1" x14ac:dyDescent="0.3">
      <c r="B37" s="103" t="s">
        <v>49</v>
      </c>
      <c r="C37" s="15">
        <v>61074</v>
      </c>
      <c r="D37" s="15">
        <v>1645</v>
      </c>
      <c r="E37" s="15">
        <v>3948</v>
      </c>
      <c r="F37" s="78"/>
      <c r="G37" s="78"/>
      <c r="H37" s="78"/>
    </row>
    <row r="38" spans="2:9" ht="14" customHeight="1" x14ac:dyDescent="0.3">
      <c r="B38" s="101" t="s">
        <v>50</v>
      </c>
      <c r="C38" s="15">
        <f>+C39+C40+C41</f>
        <v>230041</v>
      </c>
      <c r="D38" s="15">
        <f t="shared" ref="D38:E38" si="1">+D39+D40+D41</f>
        <v>4215</v>
      </c>
      <c r="E38" s="15">
        <f t="shared" si="1"/>
        <v>7483</v>
      </c>
      <c r="F38" s="78"/>
      <c r="G38" s="78"/>
      <c r="H38" s="78"/>
    </row>
    <row r="39" spans="2:9" ht="14" hidden="1" customHeight="1" outlineLevel="1" x14ac:dyDescent="0.3">
      <c r="B39" s="100" t="s">
        <v>315</v>
      </c>
      <c r="C39" s="113">
        <v>17018</v>
      </c>
      <c r="D39" s="113">
        <v>330</v>
      </c>
      <c r="E39" s="113">
        <v>1338</v>
      </c>
    </row>
    <row r="40" spans="2:9" ht="14" hidden="1" customHeight="1" outlineLevel="1" x14ac:dyDescent="0.3">
      <c r="B40" s="100" t="s">
        <v>316</v>
      </c>
      <c r="C40" s="113">
        <v>57650</v>
      </c>
      <c r="D40" s="113">
        <v>1826</v>
      </c>
      <c r="E40" s="113">
        <v>2958</v>
      </c>
    </row>
    <row r="41" spans="2:9" ht="14" hidden="1" customHeight="1" outlineLevel="1" x14ac:dyDescent="0.3">
      <c r="B41" s="100" t="s">
        <v>317</v>
      </c>
      <c r="C41" s="113">
        <v>155373</v>
      </c>
      <c r="D41" s="113">
        <v>2059</v>
      </c>
      <c r="E41" s="113">
        <v>3187</v>
      </c>
    </row>
    <row r="42" spans="2:9" ht="14" customHeight="1" collapsed="1" x14ac:dyDescent="0.3">
      <c r="B42" s="10" t="s">
        <v>51</v>
      </c>
      <c r="C42" s="15">
        <v>67575</v>
      </c>
      <c r="D42" s="15">
        <v>1436</v>
      </c>
      <c r="E42" s="15">
        <v>1688</v>
      </c>
    </row>
    <row r="43" spans="2:9" ht="14" customHeight="1" x14ac:dyDescent="0.3">
      <c r="B43" s="10" t="s">
        <v>52</v>
      </c>
      <c r="C43" s="15">
        <v>58199</v>
      </c>
      <c r="D43" s="15">
        <v>829</v>
      </c>
      <c r="E43" s="15">
        <v>2864</v>
      </c>
    </row>
    <row r="44" spans="2:9" ht="14" customHeight="1" x14ac:dyDescent="0.3">
      <c r="B44" s="10" t="s">
        <v>61</v>
      </c>
      <c r="C44" s="15">
        <v>55837</v>
      </c>
      <c r="D44" s="15">
        <v>3183</v>
      </c>
      <c r="E44" s="15">
        <v>2531</v>
      </c>
    </row>
    <row r="45" spans="2:9" ht="14" customHeight="1" x14ac:dyDescent="0.3">
      <c r="B45" s="10" t="s">
        <v>60</v>
      </c>
      <c r="C45" s="15">
        <v>49857</v>
      </c>
      <c r="D45" s="15">
        <v>9121</v>
      </c>
      <c r="E45" s="15">
        <v>1228</v>
      </c>
    </row>
    <row r="46" spans="2:9" ht="14" customHeight="1" x14ac:dyDescent="0.3">
      <c r="B46" s="10" t="s">
        <v>59</v>
      </c>
      <c r="C46" s="15">
        <v>4932</v>
      </c>
      <c r="D46" s="15">
        <v>243</v>
      </c>
      <c r="E46" s="15">
        <v>507</v>
      </c>
    </row>
    <row r="47" spans="2:9" ht="14" customHeight="1" x14ac:dyDescent="0.3">
      <c r="B47" s="10" t="s">
        <v>62</v>
      </c>
      <c r="C47" s="15">
        <v>58249</v>
      </c>
      <c r="D47" s="15">
        <v>2505</v>
      </c>
      <c r="E47" s="15">
        <v>3286</v>
      </c>
    </row>
    <row r="48" spans="2:9" ht="14" customHeight="1" x14ac:dyDescent="0.3">
      <c r="B48" s="10" t="s">
        <v>63</v>
      </c>
      <c r="C48" s="15">
        <v>79973</v>
      </c>
      <c r="D48" s="15">
        <v>724</v>
      </c>
      <c r="E48" s="15">
        <v>6054</v>
      </c>
    </row>
    <row r="49" spans="2:5" ht="14" customHeight="1" x14ac:dyDescent="0.3">
      <c r="B49" s="10" t="s">
        <v>69</v>
      </c>
      <c r="C49" s="15">
        <v>3853</v>
      </c>
      <c r="D49" s="15">
        <v>256</v>
      </c>
      <c r="E49" s="15">
        <v>192</v>
      </c>
    </row>
    <row r="50" spans="2:5" ht="14" customHeight="1" x14ac:dyDescent="0.3">
      <c r="B50" s="10" t="s">
        <v>64</v>
      </c>
      <c r="C50" s="15">
        <v>16714</v>
      </c>
      <c r="D50" s="15">
        <v>2032</v>
      </c>
      <c r="E50" s="15">
        <v>689</v>
      </c>
    </row>
    <row r="51" spans="2:5" ht="14" customHeight="1" x14ac:dyDescent="0.3">
      <c r="B51" s="10" t="s">
        <v>65</v>
      </c>
      <c r="C51" s="15">
        <v>100851</v>
      </c>
      <c r="D51" s="15">
        <v>6150</v>
      </c>
      <c r="E51" s="15">
        <v>5804</v>
      </c>
    </row>
    <row r="52" spans="2:5" ht="14" customHeight="1" x14ac:dyDescent="0.3">
      <c r="B52" s="10" t="s">
        <v>66</v>
      </c>
      <c r="C52" s="15">
        <v>6472</v>
      </c>
      <c r="D52" s="15">
        <v>139</v>
      </c>
      <c r="E52" s="15">
        <v>584</v>
      </c>
    </row>
    <row r="53" spans="2:5" ht="14" customHeight="1" x14ac:dyDescent="0.3">
      <c r="B53" s="10" t="s">
        <v>67</v>
      </c>
      <c r="C53" s="15">
        <v>15160</v>
      </c>
      <c r="D53" s="15">
        <v>1285</v>
      </c>
      <c r="E53" s="15">
        <v>1516</v>
      </c>
    </row>
    <row r="54" spans="2:5" ht="14" customHeight="1" x14ac:dyDescent="0.3">
      <c r="B54" s="87" t="s">
        <v>68</v>
      </c>
      <c r="C54" s="146">
        <v>21</v>
      </c>
      <c r="D54" s="146">
        <v>2</v>
      </c>
      <c r="E54" s="146">
        <v>3</v>
      </c>
    </row>
    <row r="55" spans="2:5" ht="5" customHeight="1" x14ac:dyDescent="0.3">
      <c r="B55" s="5"/>
      <c r="C55" s="2"/>
      <c r="D55" s="2"/>
      <c r="E55" s="2"/>
    </row>
    <row r="56" spans="2:5" x14ac:dyDescent="0.3">
      <c r="B56" s="187" t="s">
        <v>131</v>
      </c>
      <c r="C56" s="187"/>
      <c r="D56" s="187"/>
      <c r="E56" s="187"/>
    </row>
  </sheetData>
  <mergeCells count="6">
    <mergeCell ref="B56:E56"/>
    <mergeCell ref="B3:E3"/>
    <mergeCell ref="B2:E2"/>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I57"/>
  <sheetViews>
    <sheetView workbookViewId="0">
      <selection activeCell="B35" sqref="B35"/>
    </sheetView>
  </sheetViews>
  <sheetFormatPr defaultColWidth="9.1796875" defaultRowHeight="24" customHeight="1" outlineLevelRow="1" x14ac:dyDescent="0.2"/>
  <cols>
    <col min="1" max="1" width="3.81640625" style="10" customWidth="1"/>
    <col min="2" max="2" width="56.81640625" style="10" customWidth="1"/>
    <col min="3" max="3" width="11.1796875" style="11" customWidth="1"/>
    <col min="4" max="4" width="12.81640625" style="11" customWidth="1"/>
    <col min="5" max="5" width="11.81640625" style="11" customWidth="1"/>
    <col min="6" max="185" width="9.1796875" style="10"/>
    <col min="186" max="186" width="51.1796875" style="10" customWidth="1"/>
    <col min="187" max="194" width="9.81640625" style="10" customWidth="1"/>
    <col min="195" max="441" width="9.1796875" style="10"/>
    <col min="442" max="442" width="51.1796875" style="10" customWidth="1"/>
    <col min="443" max="450" width="9.81640625" style="10" customWidth="1"/>
    <col min="451" max="697" width="9.1796875" style="10"/>
    <col min="698" max="698" width="51.1796875" style="10" customWidth="1"/>
    <col min="699" max="706" width="9.81640625" style="10" customWidth="1"/>
    <col min="707" max="953" width="9.1796875" style="10"/>
    <col min="954" max="954" width="51.1796875" style="10" customWidth="1"/>
    <col min="955" max="962" width="9.81640625" style="10" customWidth="1"/>
    <col min="963" max="1209" width="9.1796875" style="10"/>
    <col min="1210" max="1210" width="51.1796875" style="10" customWidth="1"/>
    <col min="1211" max="1218" width="9.81640625" style="10" customWidth="1"/>
    <col min="1219" max="1465" width="9.1796875" style="10"/>
    <col min="1466" max="1466" width="51.1796875" style="10" customWidth="1"/>
    <col min="1467" max="1474" width="9.81640625" style="10" customWidth="1"/>
    <col min="1475" max="1721" width="9.1796875" style="10"/>
    <col min="1722" max="1722" width="51.1796875" style="10" customWidth="1"/>
    <col min="1723" max="1730" width="9.81640625" style="10" customWidth="1"/>
    <col min="1731" max="1977" width="9.1796875" style="10"/>
    <col min="1978" max="1978" width="51.1796875" style="10" customWidth="1"/>
    <col min="1979" max="1986" width="9.81640625" style="10" customWidth="1"/>
    <col min="1987" max="2233" width="9.1796875" style="10"/>
    <col min="2234" max="2234" width="51.1796875" style="10" customWidth="1"/>
    <col min="2235" max="2242" width="9.81640625" style="10" customWidth="1"/>
    <col min="2243" max="2489" width="9.1796875" style="10"/>
    <col min="2490" max="2490" width="51.1796875" style="10" customWidth="1"/>
    <col min="2491" max="2498" width="9.81640625" style="10" customWidth="1"/>
    <col min="2499" max="2745" width="9.1796875" style="10"/>
    <col min="2746" max="2746" width="51.1796875" style="10" customWidth="1"/>
    <col min="2747" max="2754" width="9.81640625" style="10" customWidth="1"/>
    <col min="2755" max="3001" width="9.1796875" style="10"/>
    <col min="3002" max="3002" width="51.1796875" style="10" customWidth="1"/>
    <col min="3003" max="3010" width="9.81640625" style="10" customWidth="1"/>
    <col min="3011" max="3257" width="9.1796875" style="10"/>
    <col min="3258" max="3258" width="51.1796875" style="10" customWidth="1"/>
    <col min="3259" max="3266" width="9.81640625" style="10" customWidth="1"/>
    <col min="3267" max="3513" width="9.1796875" style="10"/>
    <col min="3514" max="3514" width="51.1796875" style="10" customWidth="1"/>
    <col min="3515" max="3522" width="9.81640625" style="10" customWidth="1"/>
    <col min="3523" max="3769" width="9.1796875" style="10"/>
    <col min="3770" max="3770" width="51.1796875" style="10" customWidth="1"/>
    <col min="3771" max="3778" width="9.81640625" style="10" customWidth="1"/>
    <col min="3779" max="4025" width="9.1796875" style="10"/>
    <col min="4026" max="4026" width="51.1796875" style="10" customWidth="1"/>
    <col min="4027" max="4034" width="9.81640625" style="10" customWidth="1"/>
    <col min="4035" max="4281" width="9.1796875" style="10"/>
    <col min="4282" max="4282" width="51.1796875" style="10" customWidth="1"/>
    <col min="4283" max="4290" width="9.81640625" style="10" customWidth="1"/>
    <col min="4291" max="4537" width="9.1796875" style="10"/>
    <col min="4538" max="4538" width="51.1796875" style="10" customWidth="1"/>
    <col min="4539" max="4546" width="9.81640625" style="10" customWidth="1"/>
    <col min="4547" max="4793" width="9.1796875" style="10"/>
    <col min="4794" max="4794" width="51.1796875" style="10" customWidth="1"/>
    <col min="4795" max="4802" width="9.81640625" style="10" customWidth="1"/>
    <col min="4803" max="5049" width="9.1796875" style="10"/>
    <col min="5050" max="5050" width="51.1796875" style="10" customWidth="1"/>
    <col min="5051" max="5058" width="9.81640625" style="10" customWidth="1"/>
    <col min="5059" max="5305" width="9.1796875" style="10"/>
    <col min="5306" max="5306" width="51.1796875" style="10" customWidth="1"/>
    <col min="5307" max="5314" width="9.81640625" style="10" customWidth="1"/>
    <col min="5315" max="5561" width="9.1796875" style="10"/>
    <col min="5562" max="5562" width="51.1796875" style="10" customWidth="1"/>
    <col min="5563" max="5570" width="9.81640625" style="10" customWidth="1"/>
    <col min="5571" max="5817" width="9.1796875" style="10"/>
    <col min="5818" max="5818" width="51.1796875" style="10" customWidth="1"/>
    <col min="5819" max="5826" width="9.81640625" style="10" customWidth="1"/>
    <col min="5827" max="6073" width="9.1796875" style="10"/>
    <col min="6074" max="6074" width="51.1796875" style="10" customWidth="1"/>
    <col min="6075" max="6082" width="9.81640625" style="10" customWidth="1"/>
    <col min="6083" max="6329" width="9.1796875" style="10"/>
    <col min="6330" max="6330" width="51.1796875" style="10" customWidth="1"/>
    <col min="6331" max="6338" width="9.81640625" style="10" customWidth="1"/>
    <col min="6339" max="6585" width="9.1796875" style="10"/>
    <col min="6586" max="6586" width="51.1796875" style="10" customWidth="1"/>
    <col min="6587" max="6594" width="9.81640625" style="10" customWidth="1"/>
    <col min="6595" max="6841" width="9.1796875" style="10"/>
    <col min="6842" max="6842" width="51.1796875" style="10" customWidth="1"/>
    <col min="6843" max="6850" width="9.81640625" style="10" customWidth="1"/>
    <col min="6851" max="7097" width="9.1796875" style="10"/>
    <col min="7098" max="7098" width="51.1796875" style="10" customWidth="1"/>
    <col min="7099" max="7106" width="9.81640625" style="10" customWidth="1"/>
    <col min="7107" max="7353" width="9.1796875" style="10"/>
    <col min="7354" max="7354" width="51.1796875" style="10" customWidth="1"/>
    <col min="7355" max="7362" width="9.81640625" style="10" customWidth="1"/>
    <col min="7363" max="7609" width="9.1796875" style="10"/>
    <col min="7610" max="7610" width="51.1796875" style="10" customWidth="1"/>
    <col min="7611" max="7618" width="9.81640625" style="10" customWidth="1"/>
    <col min="7619" max="7865" width="9.1796875" style="10"/>
    <col min="7866" max="7866" width="51.1796875" style="10" customWidth="1"/>
    <col min="7867" max="7874" width="9.81640625" style="10" customWidth="1"/>
    <col min="7875" max="8121" width="9.1796875" style="10"/>
    <col min="8122" max="8122" width="51.1796875" style="10" customWidth="1"/>
    <col min="8123" max="8130" width="9.81640625" style="10" customWidth="1"/>
    <col min="8131" max="8377" width="9.1796875" style="10"/>
    <col min="8378" max="8378" width="51.1796875" style="10" customWidth="1"/>
    <col min="8379" max="8386" width="9.81640625" style="10" customWidth="1"/>
    <col min="8387" max="8633" width="9.1796875" style="10"/>
    <col min="8634" max="8634" width="51.1796875" style="10" customWidth="1"/>
    <col min="8635" max="8642" width="9.81640625" style="10" customWidth="1"/>
    <col min="8643" max="8889" width="9.1796875" style="10"/>
    <col min="8890" max="8890" width="51.1796875" style="10" customWidth="1"/>
    <col min="8891" max="8898" width="9.81640625" style="10" customWidth="1"/>
    <col min="8899" max="9145" width="9.1796875" style="10"/>
    <col min="9146" max="9146" width="51.1796875" style="10" customWidth="1"/>
    <col min="9147" max="9154" width="9.81640625" style="10" customWidth="1"/>
    <col min="9155" max="9401" width="9.1796875" style="10"/>
    <col min="9402" max="9402" width="51.1796875" style="10" customWidth="1"/>
    <col min="9403" max="9410" width="9.81640625" style="10" customWidth="1"/>
    <col min="9411" max="9657" width="9.1796875" style="10"/>
    <col min="9658" max="9658" width="51.1796875" style="10" customWidth="1"/>
    <col min="9659" max="9666" width="9.81640625" style="10" customWidth="1"/>
    <col min="9667" max="9913" width="9.1796875" style="10"/>
    <col min="9914" max="9914" width="51.1796875" style="10" customWidth="1"/>
    <col min="9915" max="9922" width="9.81640625" style="10" customWidth="1"/>
    <col min="9923" max="10169" width="9.1796875" style="10"/>
    <col min="10170" max="10170" width="51.1796875" style="10" customWidth="1"/>
    <col min="10171" max="10178" width="9.81640625" style="10" customWidth="1"/>
    <col min="10179" max="10425" width="9.1796875" style="10"/>
    <col min="10426" max="10426" width="51.1796875" style="10" customWidth="1"/>
    <col min="10427" max="10434" width="9.81640625" style="10" customWidth="1"/>
    <col min="10435" max="10681" width="9.1796875" style="10"/>
    <col min="10682" max="10682" width="51.1796875" style="10" customWidth="1"/>
    <col min="10683" max="10690" width="9.81640625" style="10" customWidth="1"/>
    <col min="10691" max="10937" width="9.1796875" style="10"/>
    <col min="10938" max="10938" width="51.1796875" style="10" customWidth="1"/>
    <col min="10939" max="10946" width="9.81640625" style="10" customWidth="1"/>
    <col min="10947" max="11193" width="9.1796875" style="10"/>
    <col min="11194" max="11194" width="51.1796875" style="10" customWidth="1"/>
    <col min="11195" max="11202" width="9.81640625" style="10" customWidth="1"/>
    <col min="11203" max="11449" width="9.1796875" style="10"/>
    <col min="11450" max="11450" width="51.1796875" style="10" customWidth="1"/>
    <col min="11451" max="11458" width="9.81640625" style="10" customWidth="1"/>
    <col min="11459" max="11705" width="9.1796875" style="10"/>
    <col min="11706" max="11706" width="51.1796875" style="10" customWidth="1"/>
    <col min="11707" max="11714" width="9.81640625" style="10" customWidth="1"/>
    <col min="11715" max="11961" width="9.1796875" style="10"/>
    <col min="11962" max="11962" width="51.1796875" style="10" customWidth="1"/>
    <col min="11963" max="11970" width="9.81640625" style="10" customWidth="1"/>
    <col min="11971" max="12217" width="9.1796875" style="10"/>
    <col min="12218" max="12218" width="51.1796875" style="10" customWidth="1"/>
    <col min="12219" max="12226" width="9.81640625" style="10" customWidth="1"/>
    <col min="12227" max="12473" width="9.1796875" style="10"/>
    <col min="12474" max="12474" width="51.1796875" style="10" customWidth="1"/>
    <col min="12475" max="12482" width="9.81640625" style="10" customWidth="1"/>
    <col min="12483" max="12729" width="9.1796875" style="10"/>
    <col min="12730" max="12730" width="51.1796875" style="10" customWidth="1"/>
    <col min="12731" max="12738" width="9.81640625" style="10" customWidth="1"/>
    <col min="12739" max="12985" width="9.1796875" style="10"/>
    <col min="12986" max="12986" width="51.1796875" style="10" customWidth="1"/>
    <col min="12987" max="12994" width="9.81640625" style="10" customWidth="1"/>
    <col min="12995" max="13241" width="9.1796875" style="10"/>
    <col min="13242" max="13242" width="51.1796875" style="10" customWidth="1"/>
    <col min="13243" max="13250" width="9.81640625" style="10" customWidth="1"/>
    <col min="13251" max="13497" width="9.1796875" style="10"/>
    <col min="13498" max="13498" width="51.1796875" style="10" customWidth="1"/>
    <col min="13499" max="13506" width="9.81640625" style="10" customWidth="1"/>
    <col min="13507" max="13753" width="9.1796875" style="10"/>
    <col min="13754" max="13754" width="51.1796875" style="10" customWidth="1"/>
    <col min="13755" max="13762" width="9.81640625" style="10" customWidth="1"/>
    <col min="13763" max="14009" width="9.1796875" style="10"/>
    <col min="14010" max="14010" width="51.1796875" style="10" customWidth="1"/>
    <col min="14011" max="14018" width="9.81640625" style="10" customWidth="1"/>
    <col min="14019" max="14265" width="9.1796875" style="10"/>
    <col min="14266" max="14266" width="51.1796875" style="10" customWidth="1"/>
    <col min="14267" max="14274" width="9.81640625" style="10" customWidth="1"/>
    <col min="14275" max="14521" width="9.1796875" style="10"/>
    <col min="14522" max="14522" width="51.1796875" style="10" customWidth="1"/>
    <col min="14523" max="14530" width="9.81640625" style="10" customWidth="1"/>
    <col min="14531" max="14777" width="9.1796875" style="10"/>
    <col min="14778" max="14778" width="51.1796875" style="10" customWidth="1"/>
    <col min="14779" max="14786" width="9.81640625" style="10" customWidth="1"/>
    <col min="14787" max="15033" width="9.1796875" style="10"/>
    <col min="15034" max="15034" width="51.1796875" style="10" customWidth="1"/>
    <col min="15035" max="15042" width="9.81640625" style="10" customWidth="1"/>
    <col min="15043" max="15289" width="9.1796875" style="10"/>
    <col min="15290" max="15290" width="51.1796875" style="10" customWidth="1"/>
    <col min="15291" max="15298" width="9.81640625" style="10" customWidth="1"/>
    <col min="15299" max="15545" width="9.1796875" style="10"/>
    <col min="15546" max="15546" width="51.1796875" style="10" customWidth="1"/>
    <col min="15547" max="15554" width="9.81640625" style="10" customWidth="1"/>
    <col min="15555" max="15801" width="9.1796875" style="10"/>
    <col min="15802" max="15802" width="51.1796875" style="10" customWidth="1"/>
    <col min="15803" max="15810" width="9.81640625" style="10" customWidth="1"/>
    <col min="15811" max="16057" width="9.1796875" style="10"/>
    <col min="16058" max="16058" width="51.1796875" style="10" customWidth="1"/>
    <col min="16059" max="16066" width="9.81640625" style="10" customWidth="1"/>
    <col min="16067" max="16384" width="9.1796875" style="10"/>
  </cols>
  <sheetData>
    <row r="1" spans="2:9" s="1" customFormat="1" ht="17.25" customHeight="1" x14ac:dyDescent="0.3">
      <c r="B1" s="40"/>
      <c r="C1" s="41"/>
      <c r="D1" s="42"/>
      <c r="E1" s="36" t="s">
        <v>183</v>
      </c>
    </row>
    <row r="2" spans="2:9" s="1" customFormat="1" ht="27.75" customHeight="1" x14ac:dyDescent="0.3">
      <c r="B2" s="178" t="s">
        <v>184</v>
      </c>
      <c r="C2" s="178"/>
      <c r="D2" s="178"/>
      <c r="E2" s="178"/>
    </row>
    <row r="3" spans="2:9" s="1" customFormat="1" ht="15.75" customHeight="1" x14ac:dyDescent="0.3">
      <c r="B3" s="179">
        <v>2022</v>
      </c>
      <c r="C3" s="179"/>
      <c r="D3" s="179"/>
      <c r="E3" s="179"/>
    </row>
    <row r="4" spans="2:9" ht="15" customHeight="1" x14ac:dyDescent="0.2">
      <c r="B4" s="10" t="s">
        <v>115</v>
      </c>
    </row>
    <row r="5" spans="2:9" ht="15" customHeight="1" x14ac:dyDescent="0.2">
      <c r="B5" s="45" t="s">
        <v>77</v>
      </c>
      <c r="C5" s="189" t="s">
        <v>12</v>
      </c>
      <c r="D5" s="189" t="s">
        <v>13</v>
      </c>
      <c r="E5" s="189" t="s">
        <v>14</v>
      </c>
    </row>
    <row r="6" spans="2:9" ht="15" customHeight="1" x14ac:dyDescent="0.2">
      <c r="B6" s="93" t="s">
        <v>46</v>
      </c>
      <c r="C6" s="189"/>
      <c r="D6" s="189" t="s">
        <v>13</v>
      </c>
      <c r="E6" s="189" t="s">
        <v>14</v>
      </c>
    </row>
    <row r="7" spans="2:9" ht="14" customHeight="1" x14ac:dyDescent="0.25">
      <c r="B7" s="40" t="s">
        <v>0</v>
      </c>
      <c r="C7" s="65">
        <f>+'Q18'!C7/'Q12'!$C7*100</f>
        <v>94.23132415452659</v>
      </c>
      <c r="D7" s="67">
        <f>+'Q18'!D7/'Q12'!$C7*100</f>
        <v>3.2312009679428009</v>
      </c>
      <c r="E7" s="67">
        <f>+'Q18'!E7/'Q12'!$C7*100</f>
        <v>4.3870454963491206</v>
      </c>
    </row>
    <row r="8" spans="2:9" ht="14" customHeight="1" x14ac:dyDescent="0.2">
      <c r="B8" s="10" t="s">
        <v>53</v>
      </c>
      <c r="C8" s="12">
        <f>+'Q18'!C8/'Q12'!$C8*100</f>
        <v>92.142271982523212</v>
      </c>
      <c r="D8" s="13">
        <f>+'Q18'!D8/'Q12'!$C8*100</f>
        <v>1.4063353358820316</v>
      </c>
      <c r="E8" s="13">
        <f>+'Q18'!E8/'Q12'!$C8*100</f>
        <v>6.9087930092845449</v>
      </c>
    </row>
    <row r="9" spans="2:9" ht="14" customHeight="1" x14ac:dyDescent="0.2">
      <c r="B9" s="10" t="s">
        <v>47</v>
      </c>
      <c r="C9" s="12">
        <f>+'Q18'!C9/'Q12'!$C9*100</f>
        <v>93.321380546839976</v>
      </c>
      <c r="D9" s="13">
        <f>+'Q18'!D9/'Q12'!$C9*100</f>
        <v>1.0981622590766471</v>
      </c>
      <c r="E9" s="13">
        <f>+'Q18'!E9/'Q12'!$C9*100</f>
        <v>5.7373375168086067</v>
      </c>
    </row>
    <row r="10" spans="2:9" ht="14" customHeight="1" x14ac:dyDescent="0.2">
      <c r="B10" s="10" t="s">
        <v>48</v>
      </c>
      <c r="C10" s="12">
        <f>+'Q18'!C10/'Q12'!$C10*100</f>
        <v>95.864788087383985</v>
      </c>
      <c r="D10" s="13">
        <f>+'Q18'!D10/'Q12'!$C10*100</f>
        <v>1.3953388526736838</v>
      </c>
      <c r="E10" s="13">
        <f>+'Q18'!E10/'Q12'!$C10*100</f>
        <v>4.0954984221937583</v>
      </c>
    </row>
    <row r="11" spans="2:9" s="99" customFormat="1" ht="14" hidden="1" customHeight="1" outlineLevel="1" x14ac:dyDescent="0.35">
      <c r="B11" s="100" t="s">
        <v>291</v>
      </c>
      <c r="C11" s="119">
        <f>+'Q18'!C11/'Q12'!$C11*100</f>
        <v>96.356698699830417</v>
      </c>
      <c r="D11" s="154">
        <f>+'Q18'!D11/'Q12'!$C11*100</f>
        <v>1.5375918598078009</v>
      </c>
      <c r="E11" s="154">
        <f>+'Q18'!E11/'Q12'!$C11*100</f>
        <v>3.1147540983606561</v>
      </c>
      <c r="F11" s="14"/>
      <c r="G11" s="14"/>
      <c r="H11" s="14"/>
      <c r="I11" s="14"/>
    </row>
    <row r="12" spans="2:9" s="99" customFormat="1" ht="14" hidden="1" customHeight="1" outlineLevel="1" x14ac:dyDescent="0.35">
      <c r="B12" s="100" t="s">
        <v>292</v>
      </c>
      <c r="C12" s="119">
        <f>+'Q18'!C12/'Q12'!$C12*100</f>
        <v>96.717005909389371</v>
      </c>
      <c r="D12" s="154">
        <f>+'Q18'!D12/'Q12'!$C12*100</f>
        <v>1.4445173998686802</v>
      </c>
      <c r="E12" s="154">
        <f>+'Q18'!E12/'Q12'!$C12*100</f>
        <v>4.9573210768220619</v>
      </c>
      <c r="F12" s="14"/>
      <c r="G12" s="14"/>
      <c r="H12" s="14"/>
      <c r="I12" s="14"/>
    </row>
    <row r="13" spans="2:9" s="99" customFormat="1" ht="14" hidden="1" customHeight="1" outlineLevel="1" x14ac:dyDescent="0.35">
      <c r="B13" s="100" t="s">
        <v>293</v>
      </c>
      <c r="C13" s="119">
        <f>+'Q18'!C13/'Q12'!$C13*100</f>
        <v>100</v>
      </c>
      <c r="D13" s="167" t="s">
        <v>100</v>
      </c>
      <c r="E13" s="167" t="s">
        <v>100</v>
      </c>
      <c r="F13" s="14"/>
      <c r="G13" s="14"/>
      <c r="H13" s="14"/>
      <c r="I13" s="14"/>
    </row>
    <row r="14" spans="2:9" s="99" customFormat="1" ht="14" hidden="1" customHeight="1" outlineLevel="1" x14ac:dyDescent="0.35">
      <c r="B14" s="100" t="s">
        <v>294</v>
      </c>
      <c r="C14" s="119">
        <f>+'Q18'!C14/'Q12'!$C14*100</f>
        <v>97.771536723853714</v>
      </c>
      <c r="D14" s="154">
        <f>+'Q18'!D14/'Q12'!$C14*100</f>
        <v>1.9598266072409793</v>
      </c>
      <c r="E14" s="154">
        <f>+'Q18'!E14/'Q12'!$C14*100</f>
        <v>2.7840527504731671</v>
      </c>
      <c r="F14" s="14"/>
      <c r="G14" s="14"/>
      <c r="H14" s="14"/>
      <c r="I14" s="14"/>
    </row>
    <row r="15" spans="2:9" s="99" customFormat="1" ht="14" hidden="1" customHeight="1" outlineLevel="1" x14ac:dyDescent="0.35">
      <c r="B15" s="100" t="s">
        <v>295</v>
      </c>
      <c r="C15" s="119">
        <f>+'Q18'!C15/'Q12'!$C15*100</f>
        <v>95.714036819792085</v>
      </c>
      <c r="D15" s="154">
        <f>+'Q18'!D15/'Q12'!$C15*100</f>
        <v>0.80144026946977176</v>
      </c>
      <c r="E15" s="154">
        <f>+'Q18'!E15/'Q12'!$C15*100</f>
        <v>5.8656135664091993</v>
      </c>
      <c r="F15" s="14"/>
      <c r="G15" s="14"/>
      <c r="H15" s="14"/>
      <c r="I15" s="14"/>
    </row>
    <row r="16" spans="2:9" s="99" customFormat="1" ht="14" hidden="1" customHeight="1" outlineLevel="1" x14ac:dyDescent="0.35">
      <c r="B16" s="100" t="s">
        <v>296</v>
      </c>
      <c r="C16" s="119">
        <f>+'Q18'!C16/'Q12'!$C16*100</f>
        <v>95.191015550009595</v>
      </c>
      <c r="D16" s="154">
        <f>+'Q18'!D16/'Q12'!$C16*100</f>
        <v>0.92148205029756203</v>
      </c>
      <c r="E16" s="154">
        <f>+'Q18'!E16/'Q12'!$C16*100</f>
        <v>4.1274716836244956</v>
      </c>
      <c r="F16" s="14"/>
      <c r="G16" s="14"/>
      <c r="H16" s="14"/>
      <c r="I16" s="14"/>
    </row>
    <row r="17" spans="2:9" s="99" customFormat="1" ht="14" hidden="1" customHeight="1" outlineLevel="1" x14ac:dyDescent="0.35">
      <c r="B17" s="100" t="s">
        <v>297</v>
      </c>
      <c r="C17" s="119">
        <f>+'Q18'!C17/'Q12'!$C17*100</f>
        <v>96.396224616264661</v>
      </c>
      <c r="D17" s="154">
        <f>+'Q18'!D17/'Q12'!$C17*100</f>
        <v>1.2107922585565831</v>
      </c>
      <c r="E17" s="154">
        <f>+'Q18'!E17/'Q12'!$C17*100</f>
        <v>2.6694632472113642</v>
      </c>
      <c r="F17" s="14"/>
      <c r="G17" s="14"/>
      <c r="H17" s="14"/>
      <c r="I17" s="14"/>
    </row>
    <row r="18" spans="2:9" s="99" customFormat="1" ht="14" hidden="1" customHeight="1" outlineLevel="1" x14ac:dyDescent="0.35">
      <c r="B18" s="100" t="s">
        <v>298</v>
      </c>
      <c r="C18" s="119">
        <f>+'Q18'!C18/'Q12'!$C18*100</f>
        <v>95.070320429172099</v>
      </c>
      <c r="D18" s="154">
        <f>+'Q18'!D18/'Q12'!$C18*100</f>
        <v>1.2469189502682325</v>
      </c>
      <c r="E18" s="154">
        <f>+'Q18'!E18/'Q12'!$C18*100</f>
        <v>4.3207191532550384</v>
      </c>
      <c r="F18" s="14"/>
      <c r="G18" s="14"/>
      <c r="H18" s="14"/>
      <c r="I18" s="14"/>
    </row>
    <row r="19" spans="2:9" s="99" customFormat="1" ht="14" hidden="1" customHeight="1" outlineLevel="1" x14ac:dyDescent="0.35">
      <c r="B19" s="100" t="s">
        <v>299</v>
      </c>
      <c r="C19" s="119">
        <f>+'Q18'!C19/'Q12'!$C19*100</f>
        <v>88.565996740901682</v>
      </c>
      <c r="D19" s="154">
        <f>+'Q18'!D19/'Q12'!$C19*100</f>
        <v>4.6442151004888643</v>
      </c>
      <c r="E19" s="154">
        <f>+'Q18'!E19/'Q12'!$C19*100</f>
        <v>8.0662683324280273</v>
      </c>
      <c r="F19" s="14"/>
      <c r="G19" s="14"/>
      <c r="H19" s="14"/>
      <c r="I19" s="14"/>
    </row>
    <row r="20" spans="2:9" s="99" customFormat="1" ht="14" hidden="1" customHeight="1" outlineLevel="1" x14ac:dyDescent="0.35">
      <c r="B20" s="100" t="s">
        <v>300</v>
      </c>
      <c r="C20" s="119">
        <f>+'Q18'!C20/'Q12'!$C20*100</f>
        <v>100</v>
      </c>
      <c r="D20" s="167" t="s">
        <v>100</v>
      </c>
      <c r="E20" s="167" t="s">
        <v>100</v>
      </c>
      <c r="F20" s="14"/>
      <c r="G20" s="14"/>
      <c r="H20" s="14"/>
      <c r="I20" s="14"/>
    </row>
    <row r="21" spans="2:9" s="99" customFormat="1" ht="14" hidden="1" customHeight="1" outlineLevel="1" x14ac:dyDescent="0.35">
      <c r="B21" s="100" t="s">
        <v>301</v>
      </c>
      <c r="C21" s="119">
        <f>+'Q18'!C21/'Q12'!$C21*100</f>
        <v>97.412982126058324</v>
      </c>
      <c r="D21" s="154">
        <f>+'Q18'!D21/'Q12'!$C21*100</f>
        <v>2.9162746942615239</v>
      </c>
      <c r="E21" s="154">
        <f>+'Q18'!E21/'Q12'!$C21*100</f>
        <v>2.4459078080903107</v>
      </c>
      <c r="F21" s="14"/>
      <c r="G21" s="14"/>
      <c r="H21" s="14"/>
      <c r="I21" s="14"/>
    </row>
    <row r="22" spans="2:9" s="99" customFormat="1" ht="14" hidden="1" customHeight="1" outlineLevel="1" x14ac:dyDescent="0.35">
      <c r="B22" s="100" t="s">
        <v>302</v>
      </c>
      <c r="C22" s="119">
        <f>+'Q18'!C22/'Q12'!$C22*100</f>
        <v>98.817480719794347</v>
      </c>
      <c r="D22" s="154">
        <f>+'Q18'!D22/'Q12'!$C22*100</f>
        <v>1.1053984575835476</v>
      </c>
      <c r="E22" s="154">
        <f>+'Q18'!E22/'Q12'!$C22*100</f>
        <v>0.92544987146529567</v>
      </c>
      <c r="F22" s="14"/>
      <c r="G22" s="14"/>
      <c r="H22" s="14"/>
      <c r="I22" s="14"/>
    </row>
    <row r="23" spans="2:9" s="99" customFormat="1" ht="14" hidden="1" customHeight="1" outlineLevel="1" x14ac:dyDescent="0.35">
      <c r="B23" s="100" t="s">
        <v>303</v>
      </c>
      <c r="C23" s="119">
        <f>+'Q18'!C23/'Q12'!$C23*100</f>
        <v>95.605536332179923</v>
      </c>
      <c r="D23" s="154">
        <f>+'Q18'!D23/'Q12'!$C23*100</f>
        <v>1.061130334486736</v>
      </c>
      <c r="E23" s="154">
        <f>+'Q18'!E23/'Q12'!$C23*100</f>
        <v>4.4059976931949247</v>
      </c>
      <c r="F23" s="14"/>
      <c r="G23" s="14"/>
      <c r="H23" s="14"/>
      <c r="I23" s="14"/>
    </row>
    <row r="24" spans="2:9" s="99" customFormat="1" ht="14" hidden="1" customHeight="1" outlineLevel="1" x14ac:dyDescent="0.35">
      <c r="B24" s="100" t="s">
        <v>304</v>
      </c>
      <c r="C24" s="119">
        <f>+'Q18'!C24/'Q12'!$C24*100</f>
        <v>95.647531717120955</v>
      </c>
      <c r="D24" s="154">
        <f>+'Q18'!D24/'Q12'!$C24*100</f>
        <v>1.9532722019846751</v>
      </c>
      <c r="E24" s="154">
        <f>+'Q18'!E24/'Q12'!$C24*100</f>
        <v>3.7055646275593519</v>
      </c>
      <c r="F24" s="14"/>
      <c r="G24" s="14"/>
      <c r="H24" s="14"/>
      <c r="I24" s="14"/>
    </row>
    <row r="25" spans="2:9" s="99" customFormat="1" ht="14" hidden="1" customHeight="1" outlineLevel="1" x14ac:dyDescent="0.35">
      <c r="B25" s="100" t="s">
        <v>305</v>
      </c>
      <c r="C25" s="119">
        <f>+'Q18'!C25/'Q12'!$C25*100</f>
        <v>99.518569463548829</v>
      </c>
      <c r="D25" s="154">
        <f>+'Q18'!D25/'Q12'!$C25*100</f>
        <v>0.46423658872077028</v>
      </c>
      <c r="E25" s="154">
        <f>+'Q18'!E25/'Q12'!$C25*100</f>
        <v>0.7909215955983494</v>
      </c>
      <c r="F25" s="14"/>
      <c r="G25" s="14"/>
      <c r="H25" s="14"/>
      <c r="I25" s="14"/>
    </row>
    <row r="26" spans="2:9" s="99" customFormat="1" ht="14" hidden="1" customHeight="1" outlineLevel="1" x14ac:dyDescent="0.35">
      <c r="B26" s="100" t="s">
        <v>306</v>
      </c>
      <c r="C26" s="119">
        <f>+'Q18'!C26/'Q12'!$C26*100</f>
        <v>93.899825238236559</v>
      </c>
      <c r="D26" s="154">
        <f>+'Q18'!D26/'Q12'!$C26*100</f>
        <v>2.3972038117848782</v>
      </c>
      <c r="E26" s="154">
        <f>+'Q18'!E26/'Q12'!$C26*100</f>
        <v>5.1604181092755628</v>
      </c>
      <c r="F26" s="14"/>
      <c r="G26" s="14"/>
      <c r="H26" s="14"/>
      <c r="I26" s="14"/>
    </row>
    <row r="27" spans="2:9" s="99" customFormat="1" ht="14" hidden="1" customHeight="1" outlineLevel="1" x14ac:dyDescent="0.35">
      <c r="B27" s="100" t="s">
        <v>307</v>
      </c>
      <c r="C27" s="119">
        <f>+'Q18'!C27/'Q12'!$C27*100</f>
        <v>99.888751545117429</v>
      </c>
      <c r="D27" s="154">
        <f>+'Q18'!D27/'Q12'!$C27*100</f>
        <v>0.17305315203955501</v>
      </c>
      <c r="E27" s="154">
        <f>+'Q18'!E27/'Q12'!$C27*100</f>
        <v>9.8887515451174302E-2</v>
      </c>
      <c r="F27" s="14"/>
      <c r="G27" s="14"/>
      <c r="H27" s="14"/>
      <c r="I27" s="14"/>
    </row>
    <row r="28" spans="2:9" s="99" customFormat="1" ht="14" hidden="1" customHeight="1" outlineLevel="1" x14ac:dyDescent="0.35">
      <c r="B28" s="100" t="s">
        <v>308</v>
      </c>
      <c r="C28" s="119">
        <f>+'Q18'!C28/'Q12'!$C28*100</f>
        <v>98.172864178145744</v>
      </c>
      <c r="D28" s="154">
        <f>+'Q18'!D28/'Q12'!$C28*100</f>
        <v>0.22839197773178219</v>
      </c>
      <c r="E28" s="154">
        <f>+'Q18'!E28/'Q12'!$C28*100</f>
        <v>1.6701163371636569</v>
      </c>
      <c r="F28" s="14"/>
      <c r="G28" s="14"/>
      <c r="H28" s="14"/>
      <c r="I28" s="14"/>
    </row>
    <row r="29" spans="2:9" s="99" customFormat="1" ht="14" hidden="1" customHeight="1" outlineLevel="1" x14ac:dyDescent="0.35">
      <c r="B29" s="100" t="s">
        <v>309</v>
      </c>
      <c r="C29" s="119">
        <f>+'Q18'!C29/'Q12'!$C29*100</f>
        <v>94.9813279897987</v>
      </c>
      <c r="D29" s="154">
        <f>+'Q18'!D29/'Q12'!$C29*100</f>
        <v>1.3662446488751252</v>
      </c>
      <c r="E29" s="154">
        <f>+'Q18'!E29/'Q12'!$C29*100</f>
        <v>5.1097549867929688</v>
      </c>
      <c r="F29" s="14"/>
      <c r="G29" s="14"/>
      <c r="H29" s="14"/>
      <c r="I29" s="14"/>
    </row>
    <row r="30" spans="2:9" s="99" customFormat="1" ht="14" hidden="1" customHeight="1" outlineLevel="1" x14ac:dyDescent="0.35">
      <c r="B30" s="100" t="s">
        <v>310</v>
      </c>
      <c r="C30" s="119">
        <f>+'Q18'!C30/'Q12'!$C30*100</f>
        <v>98.319093979733765</v>
      </c>
      <c r="D30" s="154">
        <f>+'Q18'!D30/'Q12'!$C30*100</f>
        <v>0.65567256109676131</v>
      </c>
      <c r="E30" s="154">
        <f>+'Q18'!E30/'Q12'!$C30*100</f>
        <v>3.05980528511822</v>
      </c>
      <c r="F30" s="14"/>
      <c r="G30" s="14"/>
      <c r="H30" s="14"/>
      <c r="I30" s="14"/>
    </row>
    <row r="31" spans="2:9" s="99" customFormat="1" ht="14" hidden="1" customHeight="1" outlineLevel="1" x14ac:dyDescent="0.35">
      <c r="B31" s="100" t="s">
        <v>311</v>
      </c>
      <c r="C31" s="119">
        <f>+'Q18'!C31/'Q12'!$C31*100</f>
        <v>98.864952513319437</v>
      </c>
      <c r="D31" s="154">
        <f>+'Q18'!D31/'Q12'!$C31*100</f>
        <v>0.13898540653231412</v>
      </c>
      <c r="E31" s="154">
        <f>+'Q18'!E31/'Q12'!$C31*100</f>
        <v>1.2740328932128793</v>
      </c>
      <c r="F31" s="14"/>
      <c r="G31" s="14"/>
      <c r="H31" s="14"/>
      <c r="I31" s="14"/>
    </row>
    <row r="32" spans="2:9" s="99" customFormat="1" ht="14" hidden="1" customHeight="1" outlineLevel="1" x14ac:dyDescent="0.35">
      <c r="B32" s="100" t="s">
        <v>312</v>
      </c>
      <c r="C32" s="119">
        <f>+'Q18'!C32/'Q12'!$C32*100</f>
        <v>81.607044578976343</v>
      </c>
      <c r="D32" s="154">
        <f>+'Q18'!D32/'Q12'!$C32*100</f>
        <v>1.3428728673637864</v>
      </c>
      <c r="E32" s="154">
        <f>+'Q18'!E32/'Q12'!$C32*100</f>
        <v>18.458998348926801</v>
      </c>
      <c r="F32" s="14"/>
      <c r="G32" s="14"/>
      <c r="H32" s="14"/>
      <c r="I32" s="14"/>
    </row>
    <row r="33" spans="2:9" s="99" customFormat="1" ht="14" hidden="1" customHeight="1" outlineLevel="1" x14ac:dyDescent="0.35">
      <c r="B33" s="100" t="s">
        <v>313</v>
      </c>
      <c r="C33" s="119">
        <f>+'Q18'!C33/'Q12'!$C33*100</f>
        <v>93.715341959334566</v>
      </c>
      <c r="D33" s="154">
        <f>+'Q18'!D33/'Q12'!$C33*100</f>
        <v>1.9593345656192238</v>
      </c>
      <c r="E33" s="154">
        <f>+'Q18'!E33/'Q12'!$C33*100</f>
        <v>5.3049907578558226</v>
      </c>
      <c r="F33" s="14"/>
      <c r="G33" s="14"/>
      <c r="H33" s="14"/>
      <c r="I33" s="14"/>
    </row>
    <row r="34" spans="2:9" s="99" customFormat="1" ht="14" hidden="1" customHeight="1" outlineLevel="1" x14ac:dyDescent="0.35">
      <c r="B34" s="100" t="s">
        <v>314</v>
      </c>
      <c r="C34" s="119">
        <f>+'Q18'!C34/'Q12'!$C34*100</f>
        <v>95.672368868245158</v>
      </c>
      <c r="D34" s="154">
        <f>+'Q18'!D34/'Q12'!$C34*100</f>
        <v>1.7106604735470716</v>
      </c>
      <c r="E34" s="154">
        <f>+'Q18'!E34/'Q12'!$C34*100</f>
        <v>4.9280616290925572</v>
      </c>
      <c r="F34" s="14"/>
      <c r="G34" s="14"/>
      <c r="H34" s="14"/>
      <c r="I34" s="14"/>
    </row>
    <row r="35" spans="2:9" s="1" customFormat="1" ht="14" customHeight="1" collapsed="1" x14ac:dyDescent="0.3">
      <c r="B35" s="101" t="s">
        <v>57</v>
      </c>
      <c r="C35" s="12">
        <f>+'Q18'!C35/'Q12'!$C35*100</f>
        <v>99.604102933237357</v>
      </c>
      <c r="D35" s="12">
        <f>+'Q18'!D35/'Q12'!$C35*100</f>
        <v>0.25193449703077203</v>
      </c>
      <c r="E35" s="12">
        <f>+'Q18'!E35/'Q12'!$C35*100</f>
        <v>0.43188770919560915</v>
      </c>
      <c r="F35" s="79"/>
      <c r="G35" s="79"/>
      <c r="H35" s="79"/>
    </row>
    <row r="36" spans="2:9" s="1" customFormat="1" ht="14" customHeight="1" x14ac:dyDescent="0.3">
      <c r="B36" s="101" t="s">
        <v>58</v>
      </c>
      <c r="C36" s="12">
        <f>+'Q18'!C36/'Q12'!$C36*100</f>
        <v>94.777041446703365</v>
      </c>
      <c r="D36" s="12">
        <f>+'Q18'!D36/'Q12'!$C36*100</f>
        <v>2.0330225766595529</v>
      </c>
      <c r="E36" s="12">
        <f>+'Q18'!E36/'Q12'!$C36*100</f>
        <v>4.9365382455352131</v>
      </c>
      <c r="F36" s="78"/>
      <c r="G36" s="78"/>
      <c r="H36" s="79"/>
    </row>
    <row r="37" spans="2:9" s="1" customFormat="1" ht="14" customHeight="1" x14ac:dyDescent="0.3">
      <c r="B37" s="103" t="s">
        <v>49</v>
      </c>
      <c r="C37" s="12">
        <f>+'Q18'!C37/'Q12'!$C37*100</f>
        <v>93.538357863783247</v>
      </c>
      <c r="D37" s="12">
        <f>+'Q18'!D37/'Q12'!$C37*100</f>
        <v>2.5194124944481033</v>
      </c>
      <c r="E37" s="12">
        <f>+'Q18'!E37/'Q12'!$C37*100</f>
        <v>6.046589986675448</v>
      </c>
      <c r="F37" s="78"/>
      <c r="G37" s="78"/>
      <c r="H37" s="78"/>
    </row>
    <row r="38" spans="2:9" s="1" customFormat="1" ht="14" customHeight="1" x14ac:dyDescent="0.3">
      <c r="B38" s="101" t="s">
        <v>50</v>
      </c>
      <c r="C38" s="12">
        <f>+'Q18'!C38/'Q12'!$C38*100</f>
        <v>96.146065819060283</v>
      </c>
      <c r="D38" s="12">
        <f>+'Q18'!D38/'Q12'!$C38*100</f>
        <v>1.7616671264137223</v>
      </c>
      <c r="E38" s="12">
        <f>+'Q18'!E38/'Q12'!$C38*100</f>
        <v>3.1275338332037683</v>
      </c>
      <c r="F38" s="78"/>
      <c r="G38" s="78"/>
      <c r="H38" s="78"/>
    </row>
    <row r="39" spans="2:9" s="1" customFormat="1" ht="14" hidden="1" customHeight="1" outlineLevel="1" x14ac:dyDescent="0.3">
      <c r="B39" s="100" t="s">
        <v>315</v>
      </c>
      <c r="C39" s="119">
        <f>+'Q18'!C39/'Q12'!$C39*100</f>
        <v>92.223486695930205</v>
      </c>
      <c r="D39" s="119">
        <f>+'Q18'!D39/'Q12'!$C39*100</f>
        <v>1.788327101284344</v>
      </c>
      <c r="E39" s="119">
        <f>+'Q18'!E39/'Q12'!$C39*100</f>
        <v>7.2508535197528854</v>
      </c>
    </row>
    <row r="40" spans="2:9" s="1" customFormat="1" ht="14" hidden="1" customHeight="1" outlineLevel="1" x14ac:dyDescent="0.3">
      <c r="B40" s="100" t="s">
        <v>316</v>
      </c>
      <c r="C40" s="119">
        <f>+'Q18'!C40/'Q12'!$C40*100</f>
        <v>93.864990719333093</v>
      </c>
      <c r="D40" s="119">
        <f>+'Q18'!D40/'Q12'!$C40*100</f>
        <v>2.9730697841023801</v>
      </c>
      <c r="E40" s="119">
        <f>+'Q18'!E40/'Q12'!$C40*100</f>
        <v>4.8161776677846886</v>
      </c>
    </row>
    <row r="41" spans="2:9" s="1" customFormat="1" ht="14" hidden="1" customHeight="1" outlineLevel="1" x14ac:dyDescent="0.3">
      <c r="B41" s="100" t="s">
        <v>317</v>
      </c>
      <c r="C41" s="119">
        <f>+'Q18'!C41/'Q12'!$C41*100</f>
        <v>97.47915503384759</v>
      </c>
      <c r="D41" s="119">
        <f>+'Q18'!D41/'Q12'!$C41*100</f>
        <v>1.2917918828541135</v>
      </c>
      <c r="E41" s="119">
        <f>+'Q18'!E41/'Q12'!$C41*100</f>
        <v>1.9994855418436424</v>
      </c>
    </row>
    <row r="42" spans="2:9" ht="14" customHeight="1" collapsed="1" x14ac:dyDescent="0.2">
      <c r="B42" s="10" t="s">
        <v>51</v>
      </c>
      <c r="C42" s="12">
        <f>+'Q18'!C42/'Q12'!$C42*100</f>
        <v>96.388377765415726</v>
      </c>
      <c r="D42" s="12">
        <f>+'Q18'!D42/'Q12'!$C42*100</f>
        <v>2.0482976022365809</v>
      </c>
      <c r="E42" s="12">
        <f>+'Q18'!E42/'Q12'!$C42*100</f>
        <v>2.4077481563895189</v>
      </c>
    </row>
    <row r="43" spans="2:9" ht="14" customHeight="1" x14ac:dyDescent="0.2">
      <c r="B43" s="10" t="s">
        <v>52</v>
      </c>
      <c r="C43" s="12">
        <f>+'Q18'!C43/'Q12'!$C43*100</f>
        <v>94.526466241127835</v>
      </c>
      <c r="D43" s="12">
        <f>+'Q18'!D43/'Q12'!$C43*100</f>
        <v>1.3464568208026768</v>
      </c>
      <c r="E43" s="12">
        <f>+'Q18'!E43/'Q12'!$C43*100</f>
        <v>4.6516915980444704</v>
      </c>
    </row>
    <row r="44" spans="2:9" ht="14" customHeight="1" x14ac:dyDescent="0.2">
      <c r="B44" s="10" t="s">
        <v>61</v>
      </c>
      <c r="C44" s="12">
        <f>+'Q18'!C44/'Q12'!$C44*100</f>
        <v>93.610850321888421</v>
      </c>
      <c r="D44" s="12">
        <f>+'Q18'!D44/'Q12'!$C44*100</f>
        <v>5.3363063304721026</v>
      </c>
      <c r="E44" s="12">
        <f>+'Q18'!E44/'Q12'!$C44*100</f>
        <v>4.2432269313304722</v>
      </c>
    </row>
    <row r="45" spans="2:9" ht="14" customHeight="1" x14ac:dyDescent="0.2">
      <c r="B45" s="10" t="s">
        <v>60</v>
      </c>
      <c r="C45" s="12">
        <f>+'Q18'!C45/'Q12'!$C45*100</f>
        <v>88.882748293013393</v>
      </c>
      <c r="D45" s="12">
        <f>+'Q18'!D45/'Q12'!$C45*100</f>
        <v>16.260495962063001</v>
      </c>
      <c r="E45" s="12">
        <f>+'Q18'!E45/'Q12'!$C45*100</f>
        <v>2.1892214714848555</v>
      </c>
    </row>
    <row r="46" spans="2:9" ht="14" customHeight="1" x14ac:dyDescent="0.2">
      <c r="B46" s="10" t="s">
        <v>59</v>
      </c>
      <c r="C46" s="12">
        <f>+'Q18'!C46/'Q12'!$C46*100</f>
        <v>88.055704338510978</v>
      </c>
      <c r="D46" s="12">
        <f>+'Q18'!D46/'Q12'!$C46*100</f>
        <v>4.33851098018211</v>
      </c>
      <c r="E46" s="12">
        <f>+'Q18'!E46/'Q12'!$C46*100</f>
        <v>9.0519550080342785</v>
      </c>
    </row>
    <row r="47" spans="2:9" ht="14" customHeight="1" x14ac:dyDescent="0.2">
      <c r="B47" s="10" t="s">
        <v>62</v>
      </c>
      <c r="C47" s="12">
        <f>+'Q18'!C47/'Q12'!$C47*100</f>
        <v>92.608668002162233</v>
      </c>
      <c r="D47" s="12">
        <f>+'Q18'!D47/'Q12'!$C47*100</f>
        <v>3.9826385576647909</v>
      </c>
      <c r="E47" s="12">
        <f>+'Q18'!E47/'Q12'!$C47*100</f>
        <v>5.2243314572800408</v>
      </c>
    </row>
    <row r="48" spans="2:9" ht="14" customHeight="1" x14ac:dyDescent="0.2">
      <c r="B48" s="10" t="s">
        <v>63</v>
      </c>
      <c r="C48" s="12">
        <f>+'Q18'!C48/'Q12'!$C48*100</f>
        <v>93.170618046251533</v>
      </c>
      <c r="D48" s="12">
        <f>+'Q18'!D48/'Q12'!$C48*100</f>
        <v>0.84347876740257477</v>
      </c>
      <c r="E48" s="12">
        <f>+'Q18'!E48/'Q12'!$C48*100</f>
        <v>7.0530669307392087</v>
      </c>
    </row>
    <row r="49" spans="2:5" ht="14" customHeight="1" x14ac:dyDescent="0.2">
      <c r="B49" s="10" t="s">
        <v>69</v>
      </c>
      <c r="C49" s="12">
        <f>+'Q18'!C49/'Q12'!$C49*100</f>
        <v>93.045158174354029</v>
      </c>
      <c r="D49" s="12">
        <f>+'Q18'!D49/'Q12'!$C49*100</f>
        <v>6.1820816227964261</v>
      </c>
      <c r="E49" s="12">
        <f>+'Q18'!E49/'Q12'!$C49*100</f>
        <v>4.6365612170973192</v>
      </c>
    </row>
    <row r="50" spans="2:5" ht="14" customHeight="1" x14ac:dyDescent="0.2">
      <c r="B50" s="10" t="s">
        <v>64</v>
      </c>
      <c r="C50" s="12">
        <f>+'Q18'!C50/'Q12'!$C50*100</f>
        <v>91.478298943681253</v>
      </c>
      <c r="D50" s="12">
        <f>+'Q18'!D50/'Q12'!$C50*100</f>
        <v>11.121449291226535</v>
      </c>
      <c r="E50" s="12">
        <f>+'Q18'!E50/'Q12'!$C50*100</f>
        <v>3.7710032291609656</v>
      </c>
    </row>
    <row r="51" spans="2:5" ht="14" customHeight="1" x14ac:dyDescent="0.2">
      <c r="B51" s="10" t="s">
        <v>65</v>
      </c>
      <c r="C51" s="12">
        <f>+'Q18'!C51/'Q12'!$C51*100</f>
        <v>91.730260225753341</v>
      </c>
      <c r="D51" s="12">
        <f>+'Q18'!D51/'Q12'!$C51*100</f>
        <v>5.5938077003538202</v>
      </c>
      <c r="E51" s="12">
        <f>+'Q18'!E51/'Q12'!$C51*100</f>
        <v>5.2790991695696867</v>
      </c>
    </row>
    <row r="52" spans="2:5" ht="14" customHeight="1" x14ac:dyDescent="0.2">
      <c r="B52" s="10" t="s">
        <v>66</v>
      </c>
      <c r="C52" s="12">
        <f>+'Q18'!C52/'Q12'!$C52*100</f>
        <v>91.193462026208266</v>
      </c>
      <c r="D52" s="12">
        <f>+'Q18'!D52/'Q12'!$C52*100</f>
        <v>1.9585740453712837</v>
      </c>
      <c r="E52" s="12">
        <f>+'Q18'!E52/'Q12'!$C52*100</f>
        <v>8.2288290827110053</v>
      </c>
    </row>
    <row r="53" spans="2:5" ht="14" customHeight="1" x14ac:dyDescent="0.2">
      <c r="B53" s="10" t="s">
        <v>67</v>
      </c>
      <c r="C53" s="12">
        <f>+'Q18'!C53/'Q12'!$C53*100</f>
        <v>86.951534270146254</v>
      </c>
      <c r="D53" s="12">
        <f>+'Q18'!D53/'Q12'!$C53*100</f>
        <v>7.3702322913679383</v>
      </c>
      <c r="E53" s="12">
        <f>+'Q18'!E53/'Q12'!$C53*100</f>
        <v>8.6951534270146258</v>
      </c>
    </row>
    <row r="54" spans="2:5" ht="14" customHeight="1" x14ac:dyDescent="0.2">
      <c r="B54" s="87" t="s">
        <v>68</v>
      </c>
      <c r="C54" s="152">
        <f>+'Q18'!C54/'Q12'!$C54*100</f>
        <v>80.769230769230774</v>
      </c>
      <c r="D54" s="152">
        <f>+'Q18'!D54/'Q12'!$C54*100</f>
        <v>7.6923076923076925</v>
      </c>
      <c r="E54" s="152">
        <f>+'Q18'!E54/'Q12'!$C54*100</f>
        <v>11.538461538461538</v>
      </c>
    </row>
    <row r="55" spans="2:5" ht="8.25" customHeight="1" x14ac:dyDescent="0.2"/>
    <row r="56" spans="2:5" ht="12.75" customHeight="1" x14ac:dyDescent="0.2">
      <c r="B56" s="186" t="s">
        <v>243</v>
      </c>
      <c r="C56" s="186"/>
      <c r="D56" s="186"/>
      <c r="E56" s="186"/>
    </row>
    <row r="57" spans="2:5" ht="24" customHeight="1" x14ac:dyDescent="0.2">
      <c r="B57" s="21"/>
      <c r="C57" s="21"/>
      <c r="D57" s="21"/>
      <c r="E57" s="21"/>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4"/>
  <sheetViews>
    <sheetView workbookViewId="0">
      <selection activeCell="C7" sqref="C7"/>
    </sheetView>
  </sheetViews>
  <sheetFormatPr defaultColWidth="9.81640625" defaultRowHeight="12.5" outlineLevelRow="1" x14ac:dyDescent="0.3"/>
  <cols>
    <col min="1" max="1" width="3" style="1" customWidth="1"/>
    <col min="2" max="2" width="56.1796875" style="102" customWidth="1"/>
    <col min="3" max="3" width="9.81640625" style="3"/>
    <col min="4" max="4" width="9" style="3" customWidth="1"/>
    <col min="5" max="5" width="9.1796875" style="3" customWidth="1"/>
    <col min="6" max="7" width="9.81640625" style="3"/>
    <col min="8" max="8" width="10.1796875" style="1" customWidth="1"/>
    <col min="9" max="9" width="4.453125" style="1" customWidth="1"/>
    <col min="10" max="16384" width="9.81640625" style="1"/>
  </cols>
  <sheetData>
    <row r="1" spans="2:9" ht="14" x14ac:dyDescent="0.3">
      <c r="H1" s="36" t="s">
        <v>136</v>
      </c>
    </row>
    <row r="2" spans="2:9" ht="29.25" customHeight="1" x14ac:dyDescent="0.3">
      <c r="B2" s="178" t="s">
        <v>137</v>
      </c>
      <c r="C2" s="178"/>
      <c r="D2" s="178"/>
      <c r="E2" s="178"/>
      <c r="F2" s="178"/>
      <c r="G2" s="178"/>
      <c r="H2" s="178"/>
    </row>
    <row r="3" spans="2:9" x14ac:dyDescent="0.3">
      <c r="B3" s="179">
        <v>2022</v>
      </c>
      <c r="C3" s="179"/>
      <c r="D3" s="179"/>
      <c r="E3" s="179"/>
      <c r="F3" s="179"/>
      <c r="G3" s="179"/>
      <c r="H3" s="179"/>
    </row>
    <row r="4" spans="2:9" ht="15" customHeight="1" x14ac:dyDescent="0.3">
      <c r="B4" s="103" t="s">
        <v>115</v>
      </c>
      <c r="C4" s="11"/>
      <c r="D4" s="11"/>
      <c r="E4" s="11"/>
      <c r="F4" s="11"/>
      <c r="G4" s="11"/>
      <c r="H4" s="10"/>
    </row>
    <row r="5" spans="2:9" ht="18" customHeight="1" x14ac:dyDescent="0.3">
      <c r="B5" s="37" t="s">
        <v>76</v>
      </c>
      <c r="C5" s="181" t="s">
        <v>0</v>
      </c>
      <c r="D5" s="180" t="s">
        <v>54</v>
      </c>
      <c r="E5" s="180" t="s">
        <v>44</v>
      </c>
      <c r="F5" s="180" t="s">
        <v>45</v>
      </c>
      <c r="G5" s="180" t="s">
        <v>55</v>
      </c>
      <c r="H5" s="180" t="s">
        <v>56</v>
      </c>
    </row>
    <row r="6" spans="2:9" ht="18" customHeight="1" x14ac:dyDescent="0.3">
      <c r="B6" s="104" t="s">
        <v>46</v>
      </c>
      <c r="C6" s="181"/>
      <c r="D6" s="180"/>
      <c r="E6" s="180"/>
      <c r="F6" s="180"/>
      <c r="G6" s="180"/>
      <c r="H6" s="180"/>
    </row>
    <row r="7" spans="2:9" ht="14" customHeight="1" x14ac:dyDescent="0.3">
      <c r="B7" s="106" t="s">
        <v>0</v>
      </c>
      <c r="C7" s="55">
        <v>263849</v>
      </c>
      <c r="D7" s="55">
        <v>212779</v>
      </c>
      <c r="E7" s="55">
        <v>42196</v>
      </c>
      <c r="F7" s="55">
        <v>7690</v>
      </c>
      <c r="G7" s="55">
        <v>655</v>
      </c>
      <c r="H7" s="55">
        <v>529</v>
      </c>
      <c r="I7" s="7"/>
    </row>
    <row r="8" spans="2:9" ht="14" customHeight="1" x14ac:dyDescent="0.3">
      <c r="B8" s="103" t="s">
        <v>53</v>
      </c>
      <c r="C8" s="58">
        <v>12694</v>
      </c>
      <c r="D8" s="14">
        <v>11192</v>
      </c>
      <c r="E8" s="14">
        <v>1300</v>
      </c>
      <c r="F8" s="14">
        <v>188</v>
      </c>
      <c r="G8" s="14">
        <v>9</v>
      </c>
      <c r="H8" s="14">
        <v>5</v>
      </c>
    </row>
    <row r="9" spans="2:9" ht="14" customHeight="1" x14ac:dyDescent="0.3">
      <c r="B9" s="103" t="s">
        <v>47</v>
      </c>
      <c r="C9" s="58">
        <v>480</v>
      </c>
      <c r="D9" s="14">
        <v>290</v>
      </c>
      <c r="E9" s="14">
        <v>160</v>
      </c>
      <c r="F9" s="14">
        <v>27</v>
      </c>
      <c r="G9" s="14">
        <v>2</v>
      </c>
      <c r="H9" s="14">
        <v>1</v>
      </c>
    </row>
    <row r="10" spans="2:9" ht="14" customHeight="1" x14ac:dyDescent="0.3">
      <c r="B10" s="103" t="s">
        <v>48</v>
      </c>
      <c r="C10" s="58">
        <f t="shared" ref="C10:H10" si="0">+SUM(C11:C34)</f>
        <v>30482</v>
      </c>
      <c r="D10" s="14">
        <f t="shared" si="0"/>
        <v>19144</v>
      </c>
      <c r="E10" s="14">
        <f t="shared" si="0"/>
        <v>8762</v>
      </c>
      <c r="F10" s="14">
        <f t="shared" si="0"/>
        <v>2265</v>
      </c>
      <c r="G10" s="14">
        <f t="shared" si="0"/>
        <v>199</v>
      </c>
      <c r="H10" s="14">
        <f t="shared" si="0"/>
        <v>112</v>
      </c>
    </row>
    <row r="11" spans="2:9" s="99" customFormat="1" ht="14" hidden="1" customHeight="1" outlineLevel="1" x14ac:dyDescent="0.35">
      <c r="B11" s="100" t="s">
        <v>291</v>
      </c>
      <c r="C11" s="110">
        <v>4427</v>
      </c>
      <c r="D11" s="111">
        <v>2949</v>
      </c>
      <c r="E11" s="111">
        <v>1175</v>
      </c>
      <c r="F11" s="111">
        <v>265</v>
      </c>
      <c r="G11" s="111">
        <v>28</v>
      </c>
      <c r="H11" s="111">
        <v>10</v>
      </c>
    </row>
    <row r="12" spans="2:9" s="99" customFormat="1" ht="14" hidden="1" customHeight="1" outlineLevel="1" x14ac:dyDescent="0.35">
      <c r="B12" s="100" t="s">
        <v>292</v>
      </c>
      <c r="C12" s="110">
        <v>661</v>
      </c>
      <c r="D12" s="111">
        <v>420</v>
      </c>
      <c r="E12" s="111">
        <v>189</v>
      </c>
      <c r="F12" s="111">
        <v>44</v>
      </c>
      <c r="G12" s="111">
        <v>3</v>
      </c>
      <c r="H12" s="111">
        <v>5</v>
      </c>
    </row>
    <row r="13" spans="2:9" s="99" customFormat="1" ht="14" hidden="1" customHeight="1" outlineLevel="1" x14ac:dyDescent="0.35">
      <c r="B13" s="100" t="s">
        <v>293</v>
      </c>
      <c r="C13" s="110">
        <v>1</v>
      </c>
      <c r="D13" s="160" t="s">
        <v>100</v>
      </c>
      <c r="E13" s="160" t="s">
        <v>100</v>
      </c>
      <c r="F13" s="160" t="s">
        <v>100</v>
      </c>
      <c r="G13" s="111">
        <v>1</v>
      </c>
      <c r="H13" s="160" t="s">
        <v>100</v>
      </c>
    </row>
    <row r="14" spans="2:9" s="99" customFormat="1" ht="14" hidden="1" customHeight="1" outlineLevel="1" x14ac:dyDescent="0.35">
      <c r="B14" s="100" t="s">
        <v>294</v>
      </c>
      <c r="C14" s="110">
        <v>1463</v>
      </c>
      <c r="D14" s="111">
        <v>781</v>
      </c>
      <c r="E14" s="111">
        <v>494</v>
      </c>
      <c r="F14" s="111">
        <v>165</v>
      </c>
      <c r="G14" s="111">
        <v>14</v>
      </c>
      <c r="H14" s="111">
        <v>9</v>
      </c>
    </row>
    <row r="15" spans="2:9" s="99" customFormat="1" ht="14" hidden="1" customHeight="1" outlineLevel="1" x14ac:dyDescent="0.35">
      <c r="B15" s="100" t="s">
        <v>295</v>
      </c>
      <c r="C15" s="110">
        <v>3223</v>
      </c>
      <c r="D15" s="111">
        <v>1686</v>
      </c>
      <c r="E15" s="111">
        <v>1204</v>
      </c>
      <c r="F15" s="111">
        <v>320</v>
      </c>
      <c r="G15" s="111">
        <v>10</v>
      </c>
      <c r="H15" s="111">
        <v>3</v>
      </c>
    </row>
    <row r="16" spans="2:9" s="99" customFormat="1" ht="14" hidden="1" customHeight="1" outlineLevel="1" x14ac:dyDescent="0.35">
      <c r="B16" s="100" t="s">
        <v>296</v>
      </c>
      <c r="C16" s="110">
        <v>1581</v>
      </c>
      <c r="D16" s="111">
        <v>752</v>
      </c>
      <c r="E16" s="111">
        <v>606</v>
      </c>
      <c r="F16" s="111">
        <v>210</v>
      </c>
      <c r="G16" s="111">
        <v>7</v>
      </c>
      <c r="H16" s="111">
        <v>6</v>
      </c>
    </row>
    <row r="17" spans="2:8" s="99" customFormat="1" ht="14" hidden="1" customHeight="1" outlineLevel="1" x14ac:dyDescent="0.35">
      <c r="B17" s="100" t="s">
        <v>297</v>
      </c>
      <c r="C17" s="110">
        <v>1954</v>
      </c>
      <c r="D17" s="111">
        <v>1425</v>
      </c>
      <c r="E17" s="111">
        <v>449</v>
      </c>
      <c r="F17" s="111">
        <v>72</v>
      </c>
      <c r="G17" s="111">
        <v>5</v>
      </c>
      <c r="H17" s="111">
        <v>3</v>
      </c>
    </row>
    <row r="18" spans="2:8" s="99" customFormat="1" ht="14" hidden="1" customHeight="1" outlineLevel="1" x14ac:dyDescent="0.35">
      <c r="B18" s="100" t="s">
        <v>298</v>
      </c>
      <c r="C18" s="110">
        <v>315</v>
      </c>
      <c r="D18" s="111">
        <v>149</v>
      </c>
      <c r="E18" s="111">
        <v>102</v>
      </c>
      <c r="F18" s="111">
        <v>52</v>
      </c>
      <c r="G18" s="111">
        <v>10</v>
      </c>
      <c r="H18" s="111">
        <v>2</v>
      </c>
    </row>
    <row r="19" spans="2:8" s="99" customFormat="1" ht="14" hidden="1" customHeight="1" outlineLevel="1" x14ac:dyDescent="0.35">
      <c r="B19" s="100" t="s">
        <v>299</v>
      </c>
      <c r="C19" s="110">
        <v>996</v>
      </c>
      <c r="D19" s="111">
        <v>707</v>
      </c>
      <c r="E19" s="111">
        <v>253</v>
      </c>
      <c r="F19" s="111">
        <v>34</v>
      </c>
      <c r="G19" s="111">
        <v>1</v>
      </c>
      <c r="H19" s="111">
        <v>1</v>
      </c>
    </row>
    <row r="20" spans="2:8" s="99" customFormat="1" ht="14" hidden="1" customHeight="1" outlineLevel="1" x14ac:dyDescent="0.35">
      <c r="B20" s="100" t="s">
        <v>300</v>
      </c>
      <c r="C20" s="110">
        <v>10</v>
      </c>
      <c r="D20" s="111">
        <v>5</v>
      </c>
      <c r="E20" s="111">
        <v>3</v>
      </c>
      <c r="F20" s="111">
        <v>1</v>
      </c>
      <c r="G20" s="160" t="s">
        <v>100</v>
      </c>
      <c r="H20" s="111">
        <v>1</v>
      </c>
    </row>
    <row r="21" spans="2:8" s="99" customFormat="1" ht="14" hidden="1" customHeight="1" outlineLevel="1" x14ac:dyDescent="0.35">
      <c r="B21" s="100" t="s">
        <v>301</v>
      </c>
      <c r="C21" s="110">
        <v>460</v>
      </c>
      <c r="D21" s="111">
        <v>233</v>
      </c>
      <c r="E21" s="111">
        <v>162</v>
      </c>
      <c r="F21" s="111">
        <v>57</v>
      </c>
      <c r="G21" s="111">
        <v>5</v>
      </c>
      <c r="H21" s="111">
        <v>3</v>
      </c>
    </row>
    <row r="22" spans="2:8" s="99" customFormat="1" ht="14" hidden="1" customHeight="1" outlineLevel="1" x14ac:dyDescent="0.35">
      <c r="B22" s="100" t="s">
        <v>302</v>
      </c>
      <c r="C22" s="110">
        <v>112</v>
      </c>
      <c r="D22" s="111">
        <v>38</v>
      </c>
      <c r="E22" s="111">
        <v>39</v>
      </c>
      <c r="F22" s="111">
        <v>23</v>
      </c>
      <c r="G22" s="111">
        <v>8</v>
      </c>
      <c r="H22" s="111">
        <v>4</v>
      </c>
    </row>
    <row r="23" spans="2:8" s="99" customFormat="1" ht="14" hidden="1" customHeight="1" outlineLevel="1" x14ac:dyDescent="0.35">
      <c r="B23" s="100" t="s">
        <v>303</v>
      </c>
      <c r="C23" s="110">
        <v>719</v>
      </c>
      <c r="D23" s="111">
        <v>280</v>
      </c>
      <c r="E23" s="111">
        <v>304</v>
      </c>
      <c r="F23" s="111">
        <v>118</v>
      </c>
      <c r="G23" s="111">
        <v>14</v>
      </c>
      <c r="H23" s="111">
        <v>3</v>
      </c>
    </row>
    <row r="24" spans="2:8" s="99" customFormat="1" ht="14" hidden="1" customHeight="1" outlineLevel="1" x14ac:dyDescent="0.35">
      <c r="B24" s="100" t="s">
        <v>304</v>
      </c>
      <c r="C24" s="110">
        <v>1844</v>
      </c>
      <c r="D24" s="111">
        <v>1166</v>
      </c>
      <c r="E24" s="111">
        <v>518</v>
      </c>
      <c r="F24" s="111">
        <v>135</v>
      </c>
      <c r="G24" s="111">
        <v>19</v>
      </c>
      <c r="H24" s="111">
        <v>6</v>
      </c>
    </row>
    <row r="25" spans="2:8" s="99" customFormat="1" ht="14" hidden="1" customHeight="1" outlineLevel="1" x14ac:dyDescent="0.35">
      <c r="B25" s="100" t="s">
        <v>305</v>
      </c>
      <c r="C25" s="110">
        <v>200</v>
      </c>
      <c r="D25" s="111">
        <v>90</v>
      </c>
      <c r="E25" s="111">
        <v>63</v>
      </c>
      <c r="F25" s="111">
        <v>37</v>
      </c>
      <c r="G25" s="111">
        <v>9</v>
      </c>
      <c r="H25" s="111">
        <v>1</v>
      </c>
    </row>
    <row r="26" spans="2:8" s="99" customFormat="1" ht="14" hidden="1" customHeight="1" outlineLevel="1" x14ac:dyDescent="0.35">
      <c r="B26" s="100" t="s">
        <v>306</v>
      </c>
      <c r="C26" s="110">
        <v>5872</v>
      </c>
      <c r="D26" s="111">
        <v>4052</v>
      </c>
      <c r="E26" s="111">
        <v>1492</v>
      </c>
      <c r="F26" s="111">
        <v>302</v>
      </c>
      <c r="G26" s="111">
        <v>20</v>
      </c>
      <c r="H26" s="111">
        <v>6</v>
      </c>
    </row>
    <row r="27" spans="2:8" s="99" customFormat="1" ht="14" hidden="1" customHeight="1" outlineLevel="1" x14ac:dyDescent="0.35">
      <c r="B27" s="100" t="s">
        <v>307</v>
      </c>
      <c r="C27" s="110">
        <v>164</v>
      </c>
      <c r="D27" s="111">
        <v>81</v>
      </c>
      <c r="E27" s="111">
        <v>50</v>
      </c>
      <c r="F27" s="111">
        <v>26</v>
      </c>
      <c r="G27" s="111">
        <v>1</v>
      </c>
      <c r="H27" s="111">
        <v>6</v>
      </c>
    </row>
    <row r="28" spans="2:8" s="99" customFormat="1" ht="14" hidden="1" customHeight="1" outlineLevel="1" x14ac:dyDescent="0.35">
      <c r="B28" s="100" t="s">
        <v>308</v>
      </c>
      <c r="C28" s="110">
        <v>316</v>
      </c>
      <c r="D28" s="111">
        <v>152</v>
      </c>
      <c r="E28" s="111">
        <v>121</v>
      </c>
      <c r="F28" s="111">
        <v>29</v>
      </c>
      <c r="G28" s="111">
        <v>6</v>
      </c>
      <c r="H28" s="111">
        <v>8</v>
      </c>
    </row>
    <row r="29" spans="2:8" s="99" customFormat="1" ht="14" hidden="1" customHeight="1" outlineLevel="1" x14ac:dyDescent="0.35">
      <c r="B29" s="100" t="s">
        <v>309</v>
      </c>
      <c r="C29" s="110">
        <v>923</v>
      </c>
      <c r="D29" s="111">
        <v>492</v>
      </c>
      <c r="E29" s="111">
        <v>316</v>
      </c>
      <c r="F29" s="111">
        <v>106</v>
      </c>
      <c r="G29" s="111">
        <v>3</v>
      </c>
      <c r="H29" s="111">
        <v>6</v>
      </c>
    </row>
    <row r="30" spans="2:8" s="99" customFormat="1" ht="14" hidden="1" customHeight="1" outlineLevel="1" x14ac:dyDescent="0.35">
      <c r="B30" s="100" t="s">
        <v>310</v>
      </c>
      <c r="C30" s="110">
        <v>338</v>
      </c>
      <c r="D30" s="111">
        <v>142</v>
      </c>
      <c r="E30" s="111">
        <v>100</v>
      </c>
      <c r="F30" s="111">
        <v>61</v>
      </c>
      <c r="G30" s="111">
        <v>16</v>
      </c>
      <c r="H30" s="111">
        <v>19</v>
      </c>
    </row>
    <row r="31" spans="2:8" s="99" customFormat="1" ht="14" hidden="1" customHeight="1" outlineLevel="1" x14ac:dyDescent="0.35">
      <c r="B31" s="100" t="s">
        <v>311</v>
      </c>
      <c r="C31" s="110">
        <v>147</v>
      </c>
      <c r="D31" s="111">
        <v>65</v>
      </c>
      <c r="E31" s="111">
        <v>48</v>
      </c>
      <c r="F31" s="111">
        <v>27</v>
      </c>
      <c r="G31" s="111">
        <v>4</v>
      </c>
      <c r="H31" s="111">
        <v>3</v>
      </c>
    </row>
    <row r="32" spans="2:8" s="99" customFormat="1" ht="14" hidden="1" customHeight="1" outlineLevel="1" x14ac:dyDescent="0.35">
      <c r="B32" s="100" t="s">
        <v>312</v>
      </c>
      <c r="C32" s="110">
        <v>2288</v>
      </c>
      <c r="D32" s="111">
        <v>1596</v>
      </c>
      <c r="E32" s="111">
        <v>592</v>
      </c>
      <c r="F32" s="111">
        <v>93</v>
      </c>
      <c r="G32" s="111">
        <v>4</v>
      </c>
      <c r="H32" s="111">
        <v>3</v>
      </c>
    </row>
    <row r="33" spans="2:8" s="99" customFormat="1" ht="14" hidden="1" customHeight="1" outlineLevel="1" x14ac:dyDescent="0.35">
      <c r="B33" s="100" t="s">
        <v>313</v>
      </c>
      <c r="C33" s="110">
        <v>984</v>
      </c>
      <c r="D33" s="111">
        <v>736</v>
      </c>
      <c r="E33" s="111">
        <v>205</v>
      </c>
      <c r="F33" s="111">
        <v>36</v>
      </c>
      <c r="G33" s="111">
        <v>5</v>
      </c>
      <c r="H33" s="111">
        <v>2</v>
      </c>
    </row>
    <row r="34" spans="2:8" s="99" customFormat="1" ht="14" hidden="1" customHeight="1" outlineLevel="1" x14ac:dyDescent="0.35">
      <c r="B34" s="100" t="s">
        <v>314</v>
      </c>
      <c r="C34" s="110">
        <v>1484</v>
      </c>
      <c r="D34" s="111">
        <v>1147</v>
      </c>
      <c r="E34" s="111">
        <v>277</v>
      </c>
      <c r="F34" s="111">
        <v>52</v>
      </c>
      <c r="G34" s="111">
        <v>6</v>
      </c>
      <c r="H34" s="111">
        <v>2</v>
      </c>
    </row>
    <row r="35" spans="2:8" ht="14" customHeight="1" collapsed="1" x14ac:dyDescent="0.3">
      <c r="B35" s="103" t="s">
        <v>57</v>
      </c>
      <c r="C35" s="58">
        <v>204</v>
      </c>
      <c r="D35" s="14">
        <v>145</v>
      </c>
      <c r="E35" s="14">
        <v>42</v>
      </c>
      <c r="F35" s="14">
        <v>14</v>
      </c>
      <c r="G35" s="56" t="s">
        <v>100</v>
      </c>
      <c r="H35" s="14">
        <v>3</v>
      </c>
    </row>
    <row r="36" spans="2:8" ht="14" customHeight="1" x14ac:dyDescent="0.3">
      <c r="B36" s="103" t="s">
        <v>58</v>
      </c>
      <c r="C36" s="58">
        <v>608</v>
      </c>
      <c r="D36" s="14">
        <v>308</v>
      </c>
      <c r="E36" s="14">
        <v>191</v>
      </c>
      <c r="F36" s="14">
        <v>85</v>
      </c>
      <c r="G36" s="14">
        <v>16</v>
      </c>
      <c r="H36" s="14">
        <v>8</v>
      </c>
    </row>
    <row r="37" spans="2:8" ht="14" customHeight="1" x14ac:dyDescent="0.3">
      <c r="B37" s="103" t="s">
        <v>49</v>
      </c>
      <c r="C37" s="58">
        <v>31392</v>
      </c>
      <c r="D37" s="14">
        <v>25204</v>
      </c>
      <c r="E37" s="14">
        <v>5543</v>
      </c>
      <c r="F37" s="14">
        <v>596</v>
      </c>
      <c r="G37" s="14">
        <v>34</v>
      </c>
      <c r="H37" s="14">
        <v>15</v>
      </c>
    </row>
    <row r="38" spans="2:8" ht="14" customHeight="1" x14ac:dyDescent="0.3">
      <c r="B38" s="103" t="s">
        <v>50</v>
      </c>
      <c r="C38" s="58">
        <f>+C39+C40+C41</f>
        <v>64561</v>
      </c>
      <c r="D38" s="14">
        <f t="shared" ref="D38:H38" si="1">+D39+D40+D41</f>
        <v>54945</v>
      </c>
      <c r="E38" s="14">
        <f t="shared" si="1"/>
        <v>8498</v>
      </c>
      <c r="F38" s="14">
        <f t="shared" si="1"/>
        <v>995</v>
      </c>
      <c r="G38" s="14">
        <f t="shared" si="1"/>
        <v>63</v>
      </c>
      <c r="H38" s="14">
        <f t="shared" si="1"/>
        <v>60</v>
      </c>
    </row>
    <row r="39" spans="2:8" ht="14" hidden="1" customHeight="1" outlineLevel="1" x14ac:dyDescent="0.3">
      <c r="B39" s="100" t="s">
        <v>315</v>
      </c>
      <c r="C39" s="110">
        <v>11963</v>
      </c>
      <c r="D39" s="111">
        <v>10634</v>
      </c>
      <c r="E39" s="111">
        <v>1161</v>
      </c>
      <c r="F39" s="111">
        <v>151</v>
      </c>
      <c r="G39" s="111">
        <v>11</v>
      </c>
      <c r="H39" s="111">
        <v>6</v>
      </c>
    </row>
    <row r="40" spans="2:8" ht="14" hidden="1" customHeight="1" outlineLevel="1" x14ac:dyDescent="0.3">
      <c r="B40" s="100" t="s">
        <v>316</v>
      </c>
      <c r="C40" s="110">
        <v>18386</v>
      </c>
      <c r="D40" s="111">
        <v>14267</v>
      </c>
      <c r="E40" s="111">
        <v>3632</v>
      </c>
      <c r="F40" s="111">
        <v>450</v>
      </c>
      <c r="G40" s="111">
        <v>26</v>
      </c>
      <c r="H40" s="111">
        <v>11</v>
      </c>
    </row>
    <row r="41" spans="2:8" ht="14" hidden="1" customHeight="1" outlineLevel="1" x14ac:dyDescent="0.3">
      <c r="B41" s="100" t="s">
        <v>317</v>
      </c>
      <c r="C41" s="110">
        <v>34212</v>
      </c>
      <c r="D41" s="111">
        <v>30044</v>
      </c>
      <c r="E41" s="111">
        <v>3705</v>
      </c>
      <c r="F41" s="111">
        <v>394</v>
      </c>
      <c r="G41" s="111">
        <v>26</v>
      </c>
      <c r="H41" s="111">
        <v>43</v>
      </c>
    </row>
    <row r="42" spans="2:8" ht="14" customHeight="1" collapsed="1" x14ac:dyDescent="0.3">
      <c r="B42" s="103" t="s">
        <v>51</v>
      </c>
      <c r="C42" s="58">
        <v>8959</v>
      </c>
      <c r="D42" s="14">
        <v>7049</v>
      </c>
      <c r="E42" s="14">
        <v>1525</v>
      </c>
      <c r="F42" s="14">
        <v>312</v>
      </c>
      <c r="G42" s="14">
        <v>35</v>
      </c>
      <c r="H42" s="14">
        <v>38</v>
      </c>
    </row>
    <row r="43" spans="2:8" ht="14" customHeight="1" x14ac:dyDescent="0.3">
      <c r="B43" s="103" t="s">
        <v>52</v>
      </c>
      <c r="C43" s="58">
        <v>32767</v>
      </c>
      <c r="D43" s="14">
        <v>27097</v>
      </c>
      <c r="E43" s="14">
        <v>5079</v>
      </c>
      <c r="F43" s="14">
        <v>540</v>
      </c>
      <c r="G43" s="14">
        <v>24</v>
      </c>
      <c r="H43" s="14">
        <v>27</v>
      </c>
    </row>
    <row r="44" spans="2:8" ht="14" customHeight="1" x14ac:dyDescent="0.3">
      <c r="B44" s="103" t="s">
        <v>61</v>
      </c>
      <c r="C44" s="58">
        <v>5508</v>
      </c>
      <c r="D44" s="14">
        <v>4092</v>
      </c>
      <c r="E44" s="14">
        <v>1013</v>
      </c>
      <c r="F44" s="14">
        <v>315</v>
      </c>
      <c r="G44" s="14">
        <v>44</v>
      </c>
      <c r="H44" s="14">
        <v>44</v>
      </c>
    </row>
    <row r="45" spans="2:8" ht="14" customHeight="1" x14ac:dyDescent="0.3">
      <c r="B45" s="103" t="s">
        <v>60</v>
      </c>
      <c r="C45" s="58">
        <v>3300</v>
      </c>
      <c r="D45" s="14">
        <v>2800</v>
      </c>
      <c r="E45" s="14">
        <v>332</v>
      </c>
      <c r="F45" s="14">
        <v>132</v>
      </c>
      <c r="G45" s="14">
        <v>18</v>
      </c>
      <c r="H45" s="14">
        <v>18</v>
      </c>
    </row>
    <row r="46" spans="2:8" ht="14" customHeight="1" x14ac:dyDescent="0.3">
      <c r="B46" s="103" t="s">
        <v>59</v>
      </c>
      <c r="C46" s="58">
        <v>8909</v>
      </c>
      <c r="D46" s="14">
        <v>8385</v>
      </c>
      <c r="E46" s="14">
        <v>490</v>
      </c>
      <c r="F46" s="14">
        <v>31</v>
      </c>
      <c r="G46" s="14">
        <v>3</v>
      </c>
      <c r="H46" s="56" t="s">
        <v>100</v>
      </c>
    </row>
    <row r="47" spans="2:8" ht="14" customHeight="1" x14ac:dyDescent="0.3">
      <c r="B47" s="103" t="s">
        <v>62</v>
      </c>
      <c r="C47" s="58">
        <v>22191</v>
      </c>
      <c r="D47" s="14">
        <v>19497</v>
      </c>
      <c r="E47" s="14">
        <v>2311</v>
      </c>
      <c r="F47" s="14">
        <v>321</v>
      </c>
      <c r="G47" s="14">
        <v>36</v>
      </c>
      <c r="H47" s="14">
        <v>26</v>
      </c>
    </row>
    <row r="48" spans="2:8" ht="14" customHeight="1" x14ac:dyDescent="0.3">
      <c r="B48" s="103" t="s">
        <v>63</v>
      </c>
      <c r="C48" s="58">
        <v>7803</v>
      </c>
      <c r="D48" s="14">
        <v>5971</v>
      </c>
      <c r="E48" s="14">
        <v>1290</v>
      </c>
      <c r="F48" s="14">
        <v>364</v>
      </c>
      <c r="G48" s="14">
        <v>77</v>
      </c>
      <c r="H48" s="14">
        <v>101</v>
      </c>
    </row>
    <row r="49" spans="2:8" ht="14" customHeight="1" x14ac:dyDescent="0.3">
      <c r="B49" s="103" t="s">
        <v>69</v>
      </c>
      <c r="C49" s="58">
        <v>517</v>
      </c>
      <c r="D49" s="14">
        <v>141</v>
      </c>
      <c r="E49" s="14">
        <v>329</v>
      </c>
      <c r="F49" s="14">
        <v>45</v>
      </c>
      <c r="G49" s="14">
        <v>2</v>
      </c>
      <c r="H49" s="56" t="s">
        <v>100</v>
      </c>
    </row>
    <row r="50" spans="2:8" ht="14" customHeight="1" x14ac:dyDescent="0.3">
      <c r="B50" s="103" t="s">
        <v>64</v>
      </c>
      <c r="C50" s="58">
        <v>3517</v>
      </c>
      <c r="D50" s="14">
        <v>2428</v>
      </c>
      <c r="E50" s="14">
        <v>856</v>
      </c>
      <c r="F50" s="14">
        <v>213</v>
      </c>
      <c r="G50" s="14">
        <v>11</v>
      </c>
      <c r="H50" s="14">
        <v>9</v>
      </c>
    </row>
    <row r="51" spans="2:8" ht="14" customHeight="1" x14ac:dyDescent="0.3">
      <c r="B51" s="103" t="s">
        <v>65</v>
      </c>
      <c r="C51" s="58">
        <v>14809</v>
      </c>
      <c r="D51" s="14">
        <v>10598</v>
      </c>
      <c r="E51" s="14">
        <v>3095</v>
      </c>
      <c r="F51" s="14">
        <v>1004</v>
      </c>
      <c r="G51" s="14">
        <v>59</v>
      </c>
      <c r="H51" s="14">
        <v>53</v>
      </c>
    </row>
    <row r="52" spans="2:8" ht="14" customHeight="1" x14ac:dyDescent="0.3">
      <c r="B52" s="103" t="s">
        <v>66</v>
      </c>
      <c r="C52" s="58">
        <v>3789</v>
      </c>
      <c r="D52" s="14">
        <v>3265</v>
      </c>
      <c r="E52" s="14">
        <v>417</v>
      </c>
      <c r="F52" s="14">
        <v>92</v>
      </c>
      <c r="G52" s="14">
        <v>12</v>
      </c>
      <c r="H52" s="14">
        <v>3</v>
      </c>
    </row>
    <row r="53" spans="2:8" ht="14" customHeight="1" x14ac:dyDescent="0.3">
      <c r="B53" s="103" t="s">
        <v>67</v>
      </c>
      <c r="C53" s="58">
        <v>11344</v>
      </c>
      <c r="D53" s="14">
        <v>10216</v>
      </c>
      <c r="E53" s="14">
        <v>960</v>
      </c>
      <c r="F53" s="14">
        <v>151</v>
      </c>
      <c r="G53" s="14">
        <v>11</v>
      </c>
      <c r="H53" s="14">
        <v>6</v>
      </c>
    </row>
    <row r="54" spans="2:8" ht="14" customHeight="1" x14ac:dyDescent="0.3">
      <c r="B54" s="105" t="s">
        <v>68</v>
      </c>
      <c r="C54" s="147">
        <v>15</v>
      </c>
      <c r="D54" s="148">
        <v>12</v>
      </c>
      <c r="E54" s="148">
        <v>3</v>
      </c>
      <c r="F54" s="46" t="s">
        <v>100</v>
      </c>
      <c r="G54" s="46" t="s">
        <v>100</v>
      </c>
      <c r="H54" s="46" t="s">
        <v>100</v>
      </c>
    </row>
  </sheetData>
  <mergeCells count="8">
    <mergeCell ref="B2:H2"/>
    <mergeCell ref="B3:H3"/>
    <mergeCell ref="G5:G6"/>
    <mergeCell ref="H5:H6"/>
    <mergeCell ref="C5:C6"/>
    <mergeCell ref="D5:D6"/>
    <mergeCell ref="E5:E6"/>
    <mergeCell ref="F5:F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7"/>
  <sheetViews>
    <sheetView workbookViewId="0">
      <selection activeCell="B35" sqref="B35"/>
    </sheetView>
  </sheetViews>
  <sheetFormatPr defaultColWidth="9.1796875" defaultRowHeight="17.25" customHeight="1" outlineLevelRow="1" x14ac:dyDescent="0.2"/>
  <cols>
    <col min="1" max="1" width="3.54296875" style="10" customWidth="1"/>
    <col min="2" max="2" width="56.81640625" style="10" customWidth="1"/>
    <col min="3" max="5" width="12.81640625" style="11" customWidth="1"/>
    <col min="6" max="96" width="9.1796875" style="10"/>
    <col min="97" max="97" width="51.1796875" style="10" customWidth="1"/>
    <col min="98" max="105" width="9.81640625" style="10" customWidth="1"/>
    <col min="106" max="352" width="9.1796875" style="10"/>
    <col min="353" max="353" width="51.1796875" style="10" customWidth="1"/>
    <col min="354" max="361" width="9.81640625" style="10" customWidth="1"/>
    <col min="362" max="608" width="9.1796875" style="10"/>
    <col min="609" max="609" width="51.1796875" style="10" customWidth="1"/>
    <col min="610" max="617" width="9.81640625" style="10" customWidth="1"/>
    <col min="618" max="864" width="9.1796875" style="10"/>
    <col min="865" max="865" width="51.1796875" style="10" customWidth="1"/>
    <col min="866" max="873" width="9.81640625" style="10" customWidth="1"/>
    <col min="874" max="1120" width="9.1796875" style="10"/>
    <col min="1121" max="1121" width="51.1796875" style="10" customWidth="1"/>
    <col min="1122" max="1129" width="9.81640625" style="10" customWidth="1"/>
    <col min="1130" max="1376" width="9.1796875" style="10"/>
    <col min="1377" max="1377" width="51.1796875" style="10" customWidth="1"/>
    <col min="1378" max="1385" width="9.81640625" style="10" customWidth="1"/>
    <col min="1386" max="1632" width="9.1796875" style="10"/>
    <col min="1633" max="1633" width="51.1796875" style="10" customWidth="1"/>
    <col min="1634" max="1641" width="9.81640625" style="10" customWidth="1"/>
    <col min="1642" max="1888" width="9.1796875" style="10"/>
    <col min="1889" max="1889" width="51.1796875" style="10" customWidth="1"/>
    <col min="1890" max="1897" width="9.81640625" style="10" customWidth="1"/>
    <col min="1898" max="2144" width="9.1796875" style="10"/>
    <col min="2145" max="2145" width="51.1796875" style="10" customWidth="1"/>
    <col min="2146" max="2153" width="9.81640625" style="10" customWidth="1"/>
    <col min="2154" max="2400" width="9.1796875" style="10"/>
    <col min="2401" max="2401" width="51.1796875" style="10" customWidth="1"/>
    <col min="2402" max="2409" width="9.81640625" style="10" customWidth="1"/>
    <col min="2410" max="2656" width="9.1796875" style="10"/>
    <col min="2657" max="2657" width="51.1796875" style="10" customWidth="1"/>
    <col min="2658" max="2665" width="9.81640625" style="10" customWidth="1"/>
    <col min="2666" max="2912" width="9.1796875" style="10"/>
    <col min="2913" max="2913" width="51.1796875" style="10" customWidth="1"/>
    <col min="2914" max="2921" width="9.81640625" style="10" customWidth="1"/>
    <col min="2922" max="3168" width="9.1796875" style="10"/>
    <col min="3169" max="3169" width="51.1796875" style="10" customWidth="1"/>
    <col min="3170" max="3177" width="9.81640625" style="10" customWidth="1"/>
    <col min="3178" max="3424" width="9.1796875" style="10"/>
    <col min="3425" max="3425" width="51.1796875" style="10" customWidth="1"/>
    <col min="3426" max="3433" width="9.81640625" style="10" customWidth="1"/>
    <col min="3434" max="3680" width="9.1796875" style="10"/>
    <col min="3681" max="3681" width="51.1796875" style="10" customWidth="1"/>
    <col min="3682" max="3689" width="9.81640625" style="10" customWidth="1"/>
    <col min="3690" max="3936" width="9.1796875" style="10"/>
    <col min="3937" max="3937" width="51.1796875" style="10" customWidth="1"/>
    <col min="3938" max="3945" width="9.81640625" style="10" customWidth="1"/>
    <col min="3946" max="4192" width="9.1796875" style="10"/>
    <col min="4193" max="4193" width="51.1796875" style="10" customWidth="1"/>
    <col min="4194" max="4201" width="9.81640625" style="10" customWidth="1"/>
    <col min="4202" max="4448" width="9.1796875" style="10"/>
    <col min="4449" max="4449" width="51.1796875" style="10" customWidth="1"/>
    <col min="4450" max="4457" width="9.81640625" style="10" customWidth="1"/>
    <col min="4458" max="4704" width="9.1796875" style="10"/>
    <col min="4705" max="4705" width="51.1796875" style="10" customWidth="1"/>
    <col min="4706" max="4713" width="9.81640625" style="10" customWidth="1"/>
    <col min="4714" max="4960" width="9.1796875" style="10"/>
    <col min="4961" max="4961" width="51.1796875" style="10" customWidth="1"/>
    <col min="4962" max="4969" width="9.81640625" style="10" customWidth="1"/>
    <col min="4970" max="5216" width="9.1796875" style="10"/>
    <col min="5217" max="5217" width="51.1796875" style="10" customWidth="1"/>
    <col min="5218" max="5225" width="9.81640625" style="10" customWidth="1"/>
    <col min="5226" max="5472" width="9.1796875" style="10"/>
    <col min="5473" max="5473" width="51.1796875" style="10" customWidth="1"/>
    <col min="5474" max="5481" width="9.81640625" style="10" customWidth="1"/>
    <col min="5482" max="5728" width="9.1796875" style="10"/>
    <col min="5729" max="5729" width="51.1796875" style="10" customWidth="1"/>
    <col min="5730" max="5737" width="9.81640625" style="10" customWidth="1"/>
    <col min="5738" max="5984" width="9.1796875" style="10"/>
    <col min="5985" max="5985" width="51.1796875" style="10" customWidth="1"/>
    <col min="5986" max="5993" width="9.81640625" style="10" customWidth="1"/>
    <col min="5994" max="6240" width="9.1796875" style="10"/>
    <col min="6241" max="6241" width="51.1796875" style="10" customWidth="1"/>
    <col min="6242" max="6249" width="9.81640625" style="10" customWidth="1"/>
    <col min="6250" max="6496" width="9.1796875" style="10"/>
    <col min="6497" max="6497" width="51.1796875" style="10" customWidth="1"/>
    <col min="6498" max="6505" width="9.81640625" style="10" customWidth="1"/>
    <col min="6506" max="6752" width="9.1796875" style="10"/>
    <col min="6753" max="6753" width="51.1796875" style="10" customWidth="1"/>
    <col min="6754" max="6761" width="9.81640625" style="10" customWidth="1"/>
    <col min="6762" max="7008" width="9.1796875" style="10"/>
    <col min="7009" max="7009" width="51.1796875" style="10" customWidth="1"/>
    <col min="7010" max="7017" width="9.81640625" style="10" customWidth="1"/>
    <col min="7018" max="7264" width="9.1796875" style="10"/>
    <col min="7265" max="7265" width="51.1796875" style="10" customWidth="1"/>
    <col min="7266" max="7273" width="9.81640625" style="10" customWidth="1"/>
    <col min="7274" max="7520" width="9.1796875" style="10"/>
    <col min="7521" max="7521" width="51.1796875" style="10" customWidth="1"/>
    <col min="7522" max="7529" width="9.81640625" style="10" customWidth="1"/>
    <col min="7530" max="7776" width="9.1796875" style="10"/>
    <col min="7777" max="7777" width="51.1796875" style="10" customWidth="1"/>
    <col min="7778" max="7785" width="9.81640625" style="10" customWidth="1"/>
    <col min="7786" max="8032" width="9.1796875" style="10"/>
    <col min="8033" max="8033" width="51.1796875" style="10" customWidth="1"/>
    <col min="8034" max="8041" width="9.81640625" style="10" customWidth="1"/>
    <col min="8042" max="8288" width="9.1796875" style="10"/>
    <col min="8289" max="8289" width="51.1796875" style="10" customWidth="1"/>
    <col min="8290" max="8297" width="9.81640625" style="10" customWidth="1"/>
    <col min="8298" max="8544" width="9.1796875" style="10"/>
    <col min="8545" max="8545" width="51.1796875" style="10" customWidth="1"/>
    <col min="8546" max="8553" width="9.81640625" style="10" customWidth="1"/>
    <col min="8554" max="8800" width="9.1796875" style="10"/>
    <col min="8801" max="8801" width="51.1796875" style="10" customWidth="1"/>
    <col min="8802" max="8809" width="9.81640625" style="10" customWidth="1"/>
    <col min="8810" max="9056" width="9.1796875" style="10"/>
    <col min="9057" max="9057" width="51.1796875" style="10" customWidth="1"/>
    <col min="9058" max="9065" width="9.81640625" style="10" customWidth="1"/>
    <col min="9066" max="9312" width="9.1796875" style="10"/>
    <col min="9313" max="9313" width="51.1796875" style="10" customWidth="1"/>
    <col min="9314" max="9321" width="9.81640625" style="10" customWidth="1"/>
    <col min="9322" max="9568" width="9.1796875" style="10"/>
    <col min="9569" max="9569" width="51.1796875" style="10" customWidth="1"/>
    <col min="9570" max="9577" width="9.81640625" style="10" customWidth="1"/>
    <col min="9578" max="9824" width="9.1796875" style="10"/>
    <col min="9825" max="9825" width="51.1796875" style="10" customWidth="1"/>
    <col min="9826" max="9833" width="9.81640625" style="10" customWidth="1"/>
    <col min="9834" max="10080" width="9.1796875" style="10"/>
    <col min="10081" max="10081" width="51.1796875" style="10" customWidth="1"/>
    <col min="10082" max="10089" width="9.81640625" style="10" customWidth="1"/>
    <col min="10090" max="10336" width="9.1796875" style="10"/>
    <col min="10337" max="10337" width="51.1796875" style="10" customWidth="1"/>
    <col min="10338" max="10345" width="9.81640625" style="10" customWidth="1"/>
    <col min="10346" max="10592" width="9.1796875" style="10"/>
    <col min="10593" max="10593" width="51.1796875" style="10" customWidth="1"/>
    <col min="10594" max="10601" width="9.81640625" style="10" customWidth="1"/>
    <col min="10602" max="10848" width="9.1796875" style="10"/>
    <col min="10849" max="10849" width="51.1796875" style="10" customWidth="1"/>
    <col min="10850" max="10857" width="9.81640625" style="10" customWidth="1"/>
    <col min="10858" max="11104" width="9.1796875" style="10"/>
    <col min="11105" max="11105" width="51.1796875" style="10" customWidth="1"/>
    <col min="11106" max="11113" width="9.81640625" style="10" customWidth="1"/>
    <col min="11114" max="11360" width="9.1796875" style="10"/>
    <col min="11361" max="11361" width="51.1796875" style="10" customWidth="1"/>
    <col min="11362" max="11369" width="9.81640625" style="10" customWidth="1"/>
    <col min="11370" max="11616" width="9.1796875" style="10"/>
    <col min="11617" max="11617" width="51.1796875" style="10" customWidth="1"/>
    <col min="11618" max="11625" width="9.81640625" style="10" customWidth="1"/>
    <col min="11626" max="11872" width="9.1796875" style="10"/>
    <col min="11873" max="11873" width="51.1796875" style="10" customWidth="1"/>
    <col min="11874" max="11881" width="9.81640625" style="10" customWidth="1"/>
    <col min="11882" max="12128" width="9.1796875" style="10"/>
    <col min="12129" max="12129" width="51.1796875" style="10" customWidth="1"/>
    <col min="12130" max="12137" width="9.81640625" style="10" customWidth="1"/>
    <col min="12138" max="12384" width="9.1796875" style="10"/>
    <col min="12385" max="12385" width="51.1796875" style="10" customWidth="1"/>
    <col min="12386" max="12393" width="9.81640625" style="10" customWidth="1"/>
    <col min="12394" max="12640" width="9.1796875" style="10"/>
    <col min="12641" max="12641" width="51.1796875" style="10" customWidth="1"/>
    <col min="12642" max="12649" width="9.81640625" style="10" customWidth="1"/>
    <col min="12650" max="12896" width="9.1796875" style="10"/>
    <col min="12897" max="12897" width="51.1796875" style="10" customWidth="1"/>
    <col min="12898" max="12905" width="9.81640625" style="10" customWidth="1"/>
    <col min="12906" max="13152" width="9.1796875" style="10"/>
    <col min="13153" max="13153" width="51.1796875" style="10" customWidth="1"/>
    <col min="13154" max="13161" width="9.81640625" style="10" customWidth="1"/>
    <col min="13162" max="13408" width="9.1796875" style="10"/>
    <col min="13409" max="13409" width="51.1796875" style="10" customWidth="1"/>
    <col min="13410" max="13417" width="9.81640625" style="10" customWidth="1"/>
    <col min="13418" max="13664" width="9.1796875" style="10"/>
    <col min="13665" max="13665" width="51.1796875" style="10" customWidth="1"/>
    <col min="13666" max="13673" width="9.81640625" style="10" customWidth="1"/>
    <col min="13674" max="13920" width="9.1796875" style="10"/>
    <col min="13921" max="13921" width="51.1796875" style="10" customWidth="1"/>
    <col min="13922" max="13929" width="9.81640625" style="10" customWidth="1"/>
    <col min="13930" max="14176" width="9.1796875" style="10"/>
    <col min="14177" max="14177" width="51.1796875" style="10" customWidth="1"/>
    <col min="14178" max="14185" width="9.81640625" style="10" customWidth="1"/>
    <col min="14186" max="14432" width="9.1796875" style="10"/>
    <col min="14433" max="14433" width="51.1796875" style="10" customWidth="1"/>
    <col min="14434" max="14441" width="9.81640625" style="10" customWidth="1"/>
    <col min="14442" max="14688" width="9.1796875" style="10"/>
    <col min="14689" max="14689" width="51.1796875" style="10" customWidth="1"/>
    <col min="14690" max="14697" width="9.81640625" style="10" customWidth="1"/>
    <col min="14698" max="14944" width="9.1796875" style="10"/>
    <col min="14945" max="14945" width="51.1796875" style="10" customWidth="1"/>
    <col min="14946" max="14953" width="9.81640625" style="10" customWidth="1"/>
    <col min="14954" max="15200" width="9.1796875" style="10"/>
    <col min="15201" max="15201" width="51.1796875" style="10" customWidth="1"/>
    <col min="15202" max="15209" width="9.81640625" style="10" customWidth="1"/>
    <col min="15210" max="15456" width="9.1796875" style="10"/>
    <col min="15457" max="15457" width="51.1796875" style="10" customWidth="1"/>
    <col min="15458" max="15465" width="9.81640625" style="10" customWidth="1"/>
    <col min="15466" max="15712" width="9.1796875" style="10"/>
    <col min="15713" max="15713" width="51.1796875" style="10" customWidth="1"/>
    <col min="15714" max="15721" width="9.81640625" style="10" customWidth="1"/>
    <col min="15722" max="15968" width="9.1796875" style="10"/>
    <col min="15969" max="15969" width="51.1796875" style="10" customWidth="1"/>
    <col min="15970" max="15977" width="9.81640625" style="10" customWidth="1"/>
    <col min="15978" max="16384" width="9.1796875" style="10"/>
  </cols>
  <sheetData>
    <row r="1" spans="2:9" s="1" customFormat="1" ht="17.25" customHeight="1" x14ac:dyDescent="0.3">
      <c r="B1" s="40"/>
      <c r="C1" s="41"/>
      <c r="D1" s="42"/>
      <c r="E1" s="36" t="s">
        <v>185</v>
      </c>
    </row>
    <row r="2" spans="2:9" s="1" customFormat="1" ht="27.75" customHeight="1" x14ac:dyDescent="0.3">
      <c r="B2" s="178" t="s">
        <v>186</v>
      </c>
      <c r="C2" s="178"/>
      <c r="D2" s="178"/>
      <c r="E2" s="178"/>
    </row>
    <row r="3" spans="2:9" s="1" customFormat="1" ht="15.75" customHeight="1" x14ac:dyDescent="0.3">
      <c r="B3" s="179">
        <v>2022</v>
      </c>
      <c r="C3" s="179"/>
      <c r="D3" s="179"/>
      <c r="E3" s="179"/>
    </row>
    <row r="4" spans="2:9" ht="17.25" customHeight="1" x14ac:dyDescent="0.2">
      <c r="B4" s="10" t="s">
        <v>115</v>
      </c>
    </row>
    <row r="5" spans="2:9" ht="17.25" customHeight="1" x14ac:dyDescent="0.25">
      <c r="B5" s="44" t="s">
        <v>111</v>
      </c>
      <c r="C5" s="180" t="s">
        <v>78</v>
      </c>
      <c r="D5" s="180" t="s">
        <v>79</v>
      </c>
      <c r="E5" s="180" t="s">
        <v>80</v>
      </c>
    </row>
    <row r="6" spans="2:9" ht="17.25" customHeight="1" x14ac:dyDescent="0.25">
      <c r="B6" s="43" t="s">
        <v>46</v>
      </c>
      <c r="C6" s="180"/>
      <c r="D6" s="180" t="s">
        <v>13</v>
      </c>
      <c r="E6" s="180" t="s">
        <v>14</v>
      </c>
    </row>
    <row r="7" spans="2:9" ht="14" customHeight="1" x14ac:dyDescent="0.25">
      <c r="B7" s="40" t="s">
        <v>0</v>
      </c>
      <c r="C7" s="55">
        <v>1121168</v>
      </c>
      <c r="D7" s="55">
        <v>55325</v>
      </c>
      <c r="E7" s="55">
        <v>57549</v>
      </c>
    </row>
    <row r="8" spans="2:9" ht="14" customHeight="1" x14ac:dyDescent="0.2">
      <c r="B8" s="10" t="s">
        <v>53</v>
      </c>
      <c r="C8" s="14">
        <v>14001</v>
      </c>
      <c r="D8" s="14">
        <v>465</v>
      </c>
      <c r="E8" s="14">
        <v>507</v>
      </c>
    </row>
    <row r="9" spans="2:9" ht="14" customHeight="1" x14ac:dyDescent="0.2">
      <c r="B9" s="10" t="s">
        <v>47</v>
      </c>
      <c r="C9" s="14">
        <v>4237</v>
      </c>
      <c r="D9" s="14">
        <v>231</v>
      </c>
      <c r="E9" s="14">
        <v>132</v>
      </c>
    </row>
    <row r="10" spans="2:9" ht="14" customHeight="1" x14ac:dyDescent="0.2">
      <c r="B10" s="10" t="s">
        <v>48</v>
      </c>
      <c r="C10" s="14">
        <f>+SUM(C11:C34)</f>
        <v>266443</v>
      </c>
      <c r="D10" s="14">
        <f>+SUM(D11:D34)</f>
        <v>15985</v>
      </c>
      <c r="E10" s="14">
        <f>+SUM(E11:E34)</f>
        <v>12937</v>
      </c>
    </row>
    <row r="11" spans="2:9" s="99" customFormat="1" ht="14" hidden="1" customHeight="1" outlineLevel="1" x14ac:dyDescent="0.35">
      <c r="B11" s="100" t="s">
        <v>291</v>
      </c>
      <c r="C11" s="111">
        <v>34228</v>
      </c>
      <c r="D11" s="111">
        <v>1170</v>
      </c>
      <c r="E11" s="111">
        <v>1099</v>
      </c>
      <c r="F11" s="14"/>
      <c r="G11" s="14"/>
      <c r="H11" s="14"/>
      <c r="I11" s="14"/>
    </row>
    <row r="12" spans="2:9" s="99" customFormat="1" ht="14" hidden="1" customHeight="1" outlineLevel="1" x14ac:dyDescent="0.35">
      <c r="B12" s="100" t="s">
        <v>292</v>
      </c>
      <c r="C12" s="111">
        <v>5870</v>
      </c>
      <c r="D12" s="111">
        <v>155</v>
      </c>
      <c r="E12" s="111">
        <v>559</v>
      </c>
      <c r="F12" s="14"/>
      <c r="G12" s="14"/>
      <c r="H12" s="14"/>
      <c r="I12" s="14"/>
    </row>
    <row r="13" spans="2:9" s="99" customFormat="1" ht="14" hidden="1" customHeight="1" outlineLevel="1" x14ac:dyDescent="0.35">
      <c r="B13" s="100" t="s">
        <v>293</v>
      </c>
      <c r="C13" s="111">
        <v>334</v>
      </c>
      <c r="D13" s="160" t="s">
        <v>100</v>
      </c>
      <c r="E13" s="160" t="s">
        <v>100</v>
      </c>
      <c r="F13" s="14"/>
      <c r="G13" s="14"/>
      <c r="H13" s="14"/>
      <c r="I13" s="14"/>
    </row>
    <row r="14" spans="2:9" s="99" customFormat="1" ht="14" hidden="1" customHeight="1" outlineLevel="1" x14ac:dyDescent="0.35">
      <c r="B14" s="100" t="s">
        <v>294</v>
      </c>
      <c r="C14" s="111">
        <v>15595</v>
      </c>
      <c r="D14" s="111">
        <v>737</v>
      </c>
      <c r="E14" s="111">
        <v>782</v>
      </c>
      <c r="F14" s="14"/>
      <c r="G14" s="14"/>
      <c r="H14" s="14"/>
      <c r="I14" s="14"/>
    </row>
    <row r="15" spans="2:9" s="99" customFormat="1" ht="14" hidden="1" customHeight="1" outlineLevel="1" x14ac:dyDescent="0.35">
      <c r="B15" s="100" t="s">
        <v>295</v>
      </c>
      <c r="C15" s="111">
        <v>16450</v>
      </c>
      <c r="D15" s="111">
        <v>760</v>
      </c>
      <c r="E15" s="111">
        <v>323</v>
      </c>
      <c r="F15" s="14"/>
      <c r="G15" s="14"/>
      <c r="H15" s="14"/>
      <c r="I15" s="14"/>
    </row>
    <row r="16" spans="2:9" s="99" customFormat="1" ht="14" hidden="1" customHeight="1" outlineLevel="1" x14ac:dyDescent="0.35">
      <c r="B16" s="100" t="s">
        <v>296</v>
      </c>
      <c r="C16" s="111">
        <v>9742</v>
      </c>
      <c r="D16" s="111">
        <v>940</v>
      </c>
      <c r="E16" s="111">
        <v>246</v>
      </c>
      <c r="F16" s="14"/>
      <c r="G16" s="14"/>
      <c r="H16" s="14"/>
      <c r="I16" s="14"/>
    </row>
    <row r="17" spans="2:9" s="99" customFormat="1" ht="14" hidden="1" customHeight="1" outlineLevel="1" x14ac:dyDescent="0.35">
      <c r="B17" s="100" t="s">
        <v>297</v>
      </c>
      <c r="C17" s="111">
        <v>10128</v>
      </c>
      <c r="D17" s="111">
        <v>543</v>
      </c>
      <c r="E17" s="111">
        <v>519</v>
      </c>
      <c r="F17" s="14"/>
      <c r="G17" s="14"/>
      <c r="H17" s="14"/>
      <c r="I17" s="14"/>
    </row>
    <row r="18" spans="2:9" s="99" customFormat="1" ht="14" hidden="1" customHeight="1" outlineLevel="1" x14ac:dyDescent="0.35">
      <c r="B18" s="100" t="s">
        <v>298</v>
      </c>
      <c r="C18" s="111">
        <v>6654</v>
      </c>
      <c r="D18" s="111">
        <v>622</v>
      </c>
      <c r="E18" s="111">
        <v>218</v>
      </c>
      <c r="F18" s="14"/>
      <c r="G18" s="14"/>
      <c r="H18" s="14"/>
      <c r="I18" s="14"/>
    </row>
    <row r="19" spans="2:9" s="99" customFormat="1" ht="14" hidden="1" customHeight="1" outlineLevel="1" x14ac:dyDescent="0.35">
      <c r="B19" s="100" t="s">
        <v>299</v>
      </c>
      <c r="C19" s="111">
        <v>3476</v>
      </c>
      <c r="D19" s="111">
        <v>52</v>
      </c>
      <c r="E19" s="111">
        <v>214</v>
      </c>
      <c r="F19" s="14"/>
      <c r="G19" s="14"/>
      <c r="H19" s="14"/>
      <c r="I19" s="14"/>
    </row>
    <row r="20" spans="2:9" s="99" customFormat="1" ht="14" hidden="1" customHeight="1" outlineLevel="1" x14ac:dyDescent="0.35">
      <c r="B20" s="100" t="s">
        <v>300</v>
      </c>
      <c r="C20" s="111">
        <v>1026</v>
      </c>
      <c r="D20" s="111">
        <v>50</v>
      </c>
      <c r="E20" s="160" t="s">
        <v>100</v>
      </c>
      <c r="F20" s="14"/>
      <c r="G20" s="14"/>
      <c r="H20" s="14"/>
      <c r="I20" s="14"/>
    </row>
    <row r="21" spans="2:9" s="99" customFormat="1" ht="14" hidden="1" customHeight="1" outlineLevel="1" x14ac:dyDescent="0.35">
      <c r="B21" s="100" t="s">
        <v>301</v>
      </c>
      <c r="C21" s="111">
        <v>8201</v>
      </c>
      <c r="D21" s="111">
        <v>346</v>
      </c>
      <c r="E21" s="111">
        <v>337</v>
      </c>
      <c r="F21" s="14"/>
      <c r="G21" s="14"/>
      <c r="H21" s="14"/>
      <c r="I21" s="14"/>
    </row>
    <row r="22" spans="2:9" s="99" customFormat="1" ht="14" hidden="1" customHeight="1" outlineLevel="1" x14ac:dyDescent="0.35">
      <c r="B22" s="100" t="s">
        <v>302</v>
      </c>
      <c r="C22" s="111">
        <v>7753</v>
      </c>
      <c r="D22" s="111">
        <v>229</v>
      </c>
      <c r="E22" s="111">
        <v>52</v>
      </c>
      <c r="F22" s="14"/>
      <c r="G22" s="14"/>
      <c r="H22" s="14"/>
      <c r="I22" s="14"/>
    </row>
    <row r="23" spans="2:9" s="99" customFormat="1" ht="14" hidden="1" customHeight="1" outlineLevel="1" x14ac:dyDescent="0.35">
      <c r="B23" s="100" t="s">
        <v>303</v>
      </c>
      <c r="C23" s="111">
        <v>16278</v>
      </c>
      <c r="D23" s="111">
        <v>1860</v>
      </c>
      <c r="E23" s="111">
        <v>1025</v>
      </c>
      <c r="F23" s="14"/>
      <c r="G23" s="14"/>
      <c r="H23" s="14"/>
      <c r="I23" s="14"/>
    </row>
    <row r="24" spans="2:9" s="99" customFormat="1" ht="14" hidden="1" customHeight="1" outlineLevel="1" x14ac:dyDescent="0.35">
      <c r="B24" s="100" t="s">
        <v>304</v>
      </c>
      <c r="C24" s="111">
        <v>14625</v>
      </c>
      <c r="D24" s="111">
        <v>1133</v>
      </c>
      <c r="E24" s="111">
        <v>1152</v>
      </c>
      <c r="F24" s="14"/>
      <c r="G24" s="14"/>
      <c r="H24" s="14"/>
      <c r="I24" s="14"/>
    </row>
    <row r="25" spans="2:9" s="99" customFormat="1" ht="14" hidden="1" customHeight="1" outlineLevel="1" x14ac:dyDescent="0.35">
      <c r="B25" s="100" t="s">
        <v>305</v>
      </c>
      <c r="C25" s="111">
        <v>5362</v>
      </c>
      <c r="D25" s="111">
        <v>524</v>
      </c>
      <c r="E25" s="111">
        <v>441</v>
      </c>
      <c r="F25" s="14"/>
      <c r="G25" s="14"/>
      <c r="H25" s="14"/>
      <c r="I25" s="14"/>
    </row>
    <row r="26" spans="2:9" s="99" customFormat="1" ht="14" hidden="1" customHeight="1" outlineLevel="1" x14ac:dyDescent="0.35">
      <c r="B26" s="100" t="s">
        <v>306</v>
      </c>
      <c r="C26" s="111">
        <v>28888</v>
      </c>
      <c r="D26" s="111">
        <v>1948</v>
      </c>
      <c r="E26" s="111">
        <v>1117</v>
      </c>
      <c r="F26" s="14"/>
      <c r="G26" s="14"/>
      <c r="H26" s="14"/>
      <c r="I26" s="14"/>
    </row>
    <row r="27" spans="2:9" s="99" customFormat="1" ht="14" hidden="1" customHeight="1" outlineLevel="1" x14ac:dyDescent="0.35">
      <c r="B27" s="100" t="s">
        <v>307</v>
      </c>
      <c r="C27" s="111">
        <v>8001</v>
      </c>
      <c r="D27" s="111">
        <v>84</v>
      </c>
      <c r="E27" s="111">
        <v>278</v>
      </c>
      <c r="F27" s="14"/>
      <c r="G27" s="14"/>
      <c r="H27" s="14"/>
      <c r="I27" s="14"/>
    </row>
    <row r="28" spans="2:9" s="99" customFormat="1" ht="14" hidden="1" customHeight="1" outlineLevel="1" x14ac:dyDescent="0.35">
      <c r="B28" s="100" t="s">
        <v>308</v>
      </c>
      <c r="C28" s="111">
        <v>13829</v>
      </c>
      <c r="D28" s="111">
        <v>667</v>
      </c>
      <c r="E28" s="111">
        <v>539</v>
      </c>
      <c r="F28" s="14"/>
      <c r="G28" s="14"/>
      <c r="H28" s="14"/>
      <c r="I28" s="14"/>
    </row>
    <row r="29" spans="2:9" s="99" customFormat="1" ht="14" hidden="1" customHeight="1" outlineLevel="1" x14ac:dyDescent="0.35">
      <c r="B29" s="100" t="s">
        <v>309</v>
      </c>
      <c r="C29" s="111">
        <v>9874</v>
      </c>
      <c r="D29" s="111">
        <v>807</v>
      </c>
      <c r="E29" s="111">
        <v>1012</v>
      </c>
      <c r="F29" s="14"/>
      <c r="G29" s="14"/>
      <c r="H29" s="14"/>
      <c r="I29" s="14"/>
    </row>
    <row r="30" spans="2:9" s="99" customFormat="1" ht="14" hidden="1" customHeight="1" outlineLevel="1" x14ac:dyDescent="0.35">
      <c r="B30" s="100" t="s">
        <v>310</v>
      </c>
      <c r="C30" s="111">
        <v>23999</v>
      </c>
      <c r="D30" s="111">
        <v>1291</v>
      </c>
      <c r="E30" s="111">
        <v>1231</v>
      </c>
      <c r="F30" s="14"/>
      <c r="G30" s="14"/>
      <c r="H30" s="14"/>
      <c r="I30" s="14"/>
    </row>
    <row r="31" spans="2:9" s="99" customFormat="1" ht="14" hidden="1" customHeight="1" outlineLevel="1" x14ac:dyDescent="0.35">
      <c r="B31" s="100" t="s">
        <v>311</v>
      </c>
      <c r="C31" s="111">
        <v>3812</v>
      </c>
      <c r="D31" s="111">
        <v>536</v>
      </c>
      <c r="E31" s="111">
        <v>185</v>
      </c>
      <c r="F31" s="14"/>
      <c r="G31" s="14"/>
      <c r="H31" s="14"/>
      <c r="I31" s="14"/>
    </row>
    <row r="32" spans="2:9" s="99" customFormat="1" ht="14" hidden="1" customHeight="1" outlineLevel="1" x14ac:dyDescent="0.35">
      <c r="B32" s="100" t="s">
        <v>312</v>
      </c>
      <c r="C32" s="111">
        <v>8685</v>
      </c>
      <c r="D32" s="111">
        <v>714</v>
      </c>
      <c r="E32" s="111">
        <v>233</v>
      </c>
      <c r="F32" s="14"/>
      <c r="G32" s="14"/>
      <c r="H32" s="14"/>
      <c r="I32" s="14"/>
    </row>
    <row r="33" spans="2:9" s="99" customFormat="1" ht="14" hidden="1" customHeight="1" outlineLevel="1" x14ac:dyDescent="0.35">
      <c r="B33" s="100" t="s">
        <v>313</v>
      </c>
      <c r="C33" s="111">
        <v>5257</v>
      </c>
      <c r="D33" s="111">
        <v>560</v>
      </c>
      <c r="E33" s="111">
        <v>270</v>
      </c>
      <c r="F33" s="14"/>
      <c r="G33" s="14"/>
      <c r="H33" s="14"/>
      <c r="I33" s="14"/>
    </row>
    <row r="34" spans="2:9" s="99" customFormat="1" ht="14" hidden="1" customHeight="1" outlineLevel="1" x14ac:dyDescent="0.35">
      <c r="B34" s="100" t="s">
        <v>314</v>
      </c>
      <c r="C34" s="111">
        <v>8376</v>
      </c>
      <c r="D34" s="111">
        <v>257</v>
      </c>
      <c r="E34" s="111">
        <v>1105</v>
      </c>
      <c r="F34" s="14"/>
      <c r="G34" s="14"/>
      <c r="H34" s="14"/>
      <c r="I34" s="14"/>
    </row>
    <row r="35" spans="2:9" s="1" customFormat="1" ht="14" customHeight="1" collapsed="1" x14ac:dyDescent="0.3">
      <c r="B35" s="101" t="s">
        <v>57</v>
      </c>
      <c r="C35" s="14">
        <v>5499</v>
      </c>
      <c r="D35" s="14">
        <v>33</v>
      </c>
      <c r="E35" s="14">
        <v>100</v>
      </c>
      <c r="F35" s="79"/>
      <c r="G35" s="79"/>
      <c r="H35" s="79"/>
    </row>
    <row r="36" spans="2:9" s="1" customFormat="1" ht="14" customHeight="1" x14ac:dyDescent="0.3">
      <c r="B36" s="101" t="s">
        <v>58</v>
      </c>
      <c r="C36" s="14">
        <v>17317</v>
      </c>
      <c r="D36" s="14">
        <v>1280</v>
      </c>
      <c r="E36" s="14">
        <v>572</v>
      </c>
      <c r="F36" s="78"/>
      <c r="G36" s="78"/>
      <c r="H36" s="79"/>
    </row>
    <row r="37" spans="2:9" s="1" customFormat="1" ht="14" customHeight="1" x14ac:dyDescent="0.3">
      <c r="B37" s="103" t="s">
        <v>49</v>
      </c>
      <c r="C37" s="14">
        <v>61942</v>
      </c>
      <c r="D37" s="14">
        <v>3258</v>
      </c>
      <c r="E37" s="14">
        <v>2373</v>
      </c>
      <c r="F37" s="78"/>
      <c r="G37" s="78"/>
      <c r="H37" s="78"/>
    </row>
    <row r="38" spans="2:9" s="1" customFormat="1" ht="14" customHeight="1" x14ac:dyDescent="0.3">
      <c r="B38" s="101" t="s">
        <v>50</v>
      </c>
      <c r="C38" s="14">
        <f>+C39+C40+C41</f>
        <v>231354</v>
      </c>
      <c r="D38" s="14">
        <f t="shared" ref="D38:E38" si="0">+D39+D40+D41</f>
        <v>5944</v>
      </c>
      <c r="E38" s="14">
        <f t="shared" si="0"/>
        <v>7438</v>
      </c>
      <c r="F38" s="78"/>
      <c r="G38" s="78"/>
      <c r="H38" s="78"/>
    </row>
    <row r="39" spans="2:9" s="1" customFormat="1" ht="14" hidden="1" customHeight="1" outlineLevel="1" x14ac:dyDescent="0.3">
      <c r="B39" s="100" t="s">
        <v>315</v>
      </c>
      <c r="C39" s="111">
        <v>17581</v>
      </c>
      <c r="D39" s="111">
        <v>988</v>
      </c>
      <c r="E39" s="111">
        <v>360</v>
      </c>
    </row>
    <row r="40" spans="2:9" s="1" customFormat="1" ht="14" hidden="1" customHeight="1" outlineLevel="1" x14ac:dyDescent="0.3">
      <c r="B40" s="100" t="s">
        <v>316</v>
      </c>
      <c r="C40" s="111">
        <v>58924</v>
      </c>
      <c r="D40" s="111">
        <v>2492</v>
      </c>
      <c r="E40" s="111">
        <v>2181</v>
      </c>
    </row>
    <row r="41" spans="2:9" s="1" customFormat="1" ht="14" hidden="1" customHeight="1" outlineLevel="1" x14ac:dyDescent="0.3">
      <c r="B41" s="100" t="s">
        <v>317</v>
      </c>
      <c r="C41" s="111">
        <v>154849</v>
      </c>
      <c r="D41" s="111">
        <v>2464</v>
      </c>
      <c r="E41" s="111">
        <v>4897</v>
      </c>
    </row>
    <row r="42" spans="2:9" ht="14" customHeight="1" collapsed="1" x14ac:dyDescent="0.2">
      <c r="B42" s="10" t="s">
        <v>51</v>
      </c>
      <c r="C42" s="14">
        <v>65155</v>
      </c>
      <c r="D42" s="14">
        <v>4172</v>
      </c>
      <c r="E42" s="14">
        <v>3291</v>
      </c>
    </row>
    <row r="43" spans="2:9" ht="14" customHeight="1" x14ac:dyDescent="0.2">
      <c r="B43" s="10" t="s">
        <v>52</v>
      </c>
      <c r="C43" s="14">
        <v>60078</v>
      </c>
      <c r="D43" s="14">
        <v>632</v>
      </c>
      <c r="E43" s="14">
        <v>1193</v>
      </c>
    </row>
    <row r="44" spans="2:9" ht="14" customHeight="1" x14ac:dyDescent="0.2">
      <c r="B44" s="10" t="s">
        <v>61</v>
      </c>
      <c r="C44" s="14">
        <v>50672</v>
      </c>
      <c r="D44" s="14">
        <v>3975</v>
      </c>
      <c r="E44" s="14">
        <v>7509</v>
      </c>
    </row>
    <row r="45" spans="2:9" ht="14" customHeight="1" x14ac:dyDescent="0.2">
      <c r="B45" s="10" t="s">
        <v>60</v>
      </c>
      <c r="C45" s="14">
        <v>55510</v>
      </c>
      <c r="D45" s="14">
        <v>2561</v>
      </c>
      <c r="E45" s="14">
        <v>1907</v>
      </c>
    </row>
    <row r="46" spans="2:9" ht="14" customHeight="1" x14ac:dyDescent="0.2">
      <c r="B46" s="10" t="s">
        <v>59</v>
      </c>
      <c r="C46" s="14">
        <v>5338</v>
      </c>
      <c r="D46" s="14">
        <v>212</v>
      </c>
      <c r="E46" s="14">
        <v>258</v>
      </c>
    </row>
    <row r="47" spans="2:9" ht="14" customHeight="1" x14ac:dyDescent="0.2">
      <c r="B47" s="10" t="s">
        <v>62</v>
      </c>
      <c r="C47" s="14">
        <v>59872</v>
      </c>
      <c r="D47" s="14">
        <v>1790</v>
      </c>
      <c r="E47" s="14">
        <v>3183</v>
      </c>
    </row>
    <row r="48" spans="2:9" ht="14" customHeight="1" x14ac:dyDescent="0.2">
      <c r="B48" s="10" t="s">
        <v>63</v>
      </c>
      <c r="C48" s="14">
        <v>84288</v>
      </c>
      <c r="D48" s="14">
        <v>853</v>
      </c>
      <c r="E48" s="14">
        <v>1840</v>
      </c>
    </row>
    <row r="49" spans="2:5" ht="14" customHeight="1" x14ac:dyDescent="0.2">
      <c r="B49" s="10" t="s">
        <v>69</v>
      </c>
      <c r="C49" s="14">
        <v>2977</v>
      </c>
      <c r="D49" s="14">
        <v>559</v>
      </c>
      <c r="E49" s="14">
        <v>970</v>
      </c>
    </row>
    <row r="50" spans="2:5" ht="14" customHeight="1" x14ac:dyDescent="0.2">
      <c r="B50" s="10" t="s">
        <v>64</v>
      </c>
      <c r="C50" s="14">
        <v>15930</v>
      </c>
      <c r="D50" s="14">
        <v>3038</v>
      </c>
      <c r="E50" s="14">
        <v>1432</v>
      </c>
    </row>
    <row r="51" spans="2:5" ht="14" customHeight="1" x14ac:dyDescent="0.2">
      <c r="B51" s="10" t="s">
        <v>65</v>
      </c>
      <c r="C51" s="14">
        <v>98154</v>
      </c>
      <c r="D51" s="14">
        <v>8489</v>
      </c>
      <c r="E51" s="14">
        <v>10278</v>
      </c>
    </row>
    <row r="52" spans="2:5" ht="14" customHeight="1" x14ac:dyDescent="0.2">
      <c r="B52" s="10" t="s">
        <v>66</v>
      </c>
      <c r="C52" s="14">
        <v>6512</v>
      </c>
      <c r="D52" s="14">
        <v>411</v>
      </c>
      <c r="E52" s="14">
        <v>516</v>
      </c>
    </row>
    <row r="53" spans="2:5" ht="14" customHeight="1" x14ac:dyDescent="0.2">
      <c r="B53" s="10" t="s">
        <v>67</v>
      </c>
      <c r="C53" s="14">
        <v>15863</v>
      </c>
      <c r="D53" s="14">
        <v>1437</v>
      </c>
      <c r="E53" s="14">
        <v>1112</v>
      </c>
    </row>
    <row r="54" spans="2:5" ht="14" customHeight="1" x14ac:dyDescent="0.2">
      <c r="B54" s="87" t="s">
        <v>68</v>
      </c>
      <c r="C54" s="148">
        <v>26</v>
      </c>
      <c r="D54" s="46" t="s">
        <v>100</v>
      </c>
      <c r="E54" s="148">
        <v>1</v>
      </c>
    </row>
    <row r="55" spans="2:5" ht="8.25" customHeight="1" x14ac:dyDescent="0.2"/>
    <row r="56" spans="2:5" ht="22.5" customHeight="1" x14ac:dyDescent="0.2">
      <c r="B56" s="187" t="s">
        <v>133</v>
      </c>
      <c r="C56" s="187"/>
      <c r="D56" s="187"/>
      <c r="E56" s="187"/>
    </row>
    <row r="57" spans="2:5" ht="17.25" customHeight="1" x14ac:dyDescent="0.2">
      <c r="B57" s="21"/>
      <c r="C57" s="21"/>
      <c r="D57" s="21"/>
      <c r="E57" s="21"/>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I56"/>
  <sheetViews>
    <sheetView workbookViewId="0">
      <selection activeCell="B35" sqref="B35"/>
    </sheetView>
  </sheetViews>
  <sheetFormatPr defaultColWidth="9.1796875" defaultRowHeight="10" outlineLevelRow="1" x14ac:dyDescent="0.2"/>
  <cols>
    <col min="1" max="1" width="3.1796875" style="22" customWidth="1"/>
    <col min="2" max="2" width="56.81640625" style="22" customWidth="1"/>
    <col min="3" max="4" width="12.81640625" style="23" customWidth="1"/>
    <col min="5" max="5" width="12.1796875" style="23" customWidth="1"/>
    <col min="6" max="156" width="9.1796875" style="22"/>
    <col min="157" max="157" width="51.1796875" style="22" customWidth="1"/>
    <col min="158" max="165" width="9.81640625" style="22" customWidth="1"/>
    <col min="166" max="412" width="9.1796875" style="22"/>
    <col min="413" max="413" width="51.1796875" style="22" customWidth="1"/>
    <col min="414" max="421" width="9.81640625" style="22" customWidth="1"/>
    <col min="422" max="668" width="9.1796875" style="22"/>
    <col min="669" max="669" width="51.1796875" style="22" customWidth="1"/>
    <col min="670" max="677" width="9.81640625" style="22" customWidth="1"/>
    <col min="678" max="924" width="9.1796875" style="22"/>
    <col min="925" max="925" width="51.1796875" style="22" customWidth="1"/>
    <col min="926" max="933" width="9.81640625" style="22" customWidth="1"/>
    <col min="934" max="1180" width="9.1796875" style="22"/>
    <col min="1181" max="1181" width="51.1796875" style="22" customWidth="1"/>
    <col min="1182" max="1189" width="9.81640625" style="22" customWidth="1"/>
    <col min="1190" max="1436" width="9.1796875" style="22"/>
    <col min="1437" max="1437" width="51.1796875" style="22" customWidth="1"/>
    <col min="1438" max="1445" width="9.81640625" style="22" customWidth="1"/>
    <col min="1446" max="1692" width="9.1796875" style="22"/>
    <col min="1693" max="1693" width="51.1796875" style="22" customWidth="1"/>
    <col min="1694" max="1701" width="9.81640625" style="22" customWidth="1"/>
    <col min="1702" max="1948" width="9.1796875" style="22"/>
    <col min="1949" max="1949" width="51.1796875" style="22" customWidth="1"/>
    <col min="1950" max="1957" width="9.81640625" style="22" customWidth="1"/>
    <col min="1958" max="2204" width="9.1796875" style="22"/>
    <col min="2205" max="2205" width="51.1796875" style="22" customWidth="1"/>
    <col min="2206" max="2213" width="9.81640625" style="22" customWidth="1"/>
    <col min="2214" max="2460" width="9.1796875" style="22"/>
    <col min="2461" max="2461" width="51.1796875" style="22" customWidth="1"/>
    <col min="2462" max="2469" width="9.81640625" style="22" customWidth="1"/>
    <col min="2470" max="2716" width="9.1796875" style="22"/>
    <col min="2717" max="2717" width="51.1796875" style="22" customWidth="1"/>
    <col min="2718" max="2725" width="9.81640625" style="22" customWidth="1"/>
    <col min="2726" max="2972" width="9.1796875" style="22"/>
    <col min="2973" max="2973" width="51.1796875" style="22" customWidth="1"/>
    <col min="2974" max="2981" width="9.81640625" style="22" customWidth="1"/>
    <col min="2982" max="3228" width="9.1796875" style="22"/>
    <col min="3229" max="3229" width="51.1796875" style="22" customWidth="1"/>
    <col min="3230" max="3237" width="9.81640625" style="22" customWidth="1"/>
    <col min="3238" max="3484" width="9.1796875" style="22"/>
    <col min="3485" max="3485" width="51.1796875" style="22" customWidth="1"/>
    <col min="3486" max="3493" width="9.81640625" style="22" customWidth="1"/>
    <col min="3494" max="3740" width="9.1796875" style="22"/>
    <col min="3741" max="3741" width="51.1796875" style="22" customWidth="1"/>
    <col min="3742" max="3749" width="9.81640625" style="22" customWidth="1"/>
    <col min="3750" max="3996" width="9.1796875" style="22"/>
    <col min="3997" max="3997" width="51.1796875" style="22" customWidth="1"/>
    <col min="3998" max="4005" width="9.81640625" style="22" customWidth="1"/>
    <col min="4006" max="4252" width="9.1796875" style="22"/>
    <col min="4253" max="4253" width="51.1796875" style="22" customWidth="1"/>
    <col min="4254" max="4261" width="9.81640625" style="22" customWidth="1"/>
    <col min="4262" max="4508" width="9.1796875" style="22"/>
    <col min="4509" max="4509" width="51.1796875" style="22" customWidth="1"/>
    <col min="4510" max="4517" width="9.81640625" style="22" customWidth="1"/>
    <col min="4518" max="4764" width="9.1796875" style="22"/>
    <col min="4765" max="4765" width="51.1796875" style="22" customWidth="1"/>
    <col min="4766" max="4773" width="9.81640625" style="22" customWidth="1"/>
    <col min="4774" max="5020" width="9.1796875" style="22"/>
    <col min="5021" max="5021" width="51.1796875" style="22" customWidth="1"/>
    <col min="5022" max="5029" width="9.81640625" style="22" customWidth="1"/>
    <col min="5030" max="5276" width="9.1796875" style="22"/>
    <col min="5277" max="5277" width="51.1796875" style="22" customWidth="1"/>
    <col min="5278" max="5285" width="9.81640625" style="22" customWidth="1"/>
    <col min="5286" max="5532" width="9.1796875" style="22"/>
    <col min="5533" max="5533" width="51.1796875" style="22" customWidth="1"/>
    <col min="5534" max="5541" width="9.81640625" style="22" customWidth="1"/>
    <col min="5542" max="5788" width="9.1796875" style="22"/>
    <col min="5789" max="5789" width="51.1796875" style="22" customWidth="1"/>
    <col min="5790" max="5797" width="9.81640625" style="22" customWidth="1"/>
    <col min="5798" max="6044" width="9.1796875" style="22"/>
    <col min="6045" max="6045" width="51.1796875" style="22" customWidth="1"/>
    <col min="6046" max="6053" width="9.81640625" style="22" customWidth="1"/>
    <col min="6054" max="6300" width="9.1796875" style="22"/>
    <col min="6301" max="6301" width="51.1796875" style="22" customWidth="1"/>
    <col min="6302" max="6309" width="9.81640625" style="22" customWidth="1"/>
    <col min="6310" max="6556" width="9.1796875" style="22"/>
    <col min="6557" max="6557" width="51.1796875" style="22" customWidth="1"/>
    <col min="6558" max="6565" width="9.81640625" style="22" customWidth="1"/>
    <col min="6566" max="6812" width="9.1796875" style="22"/>
    <col min="6813" max="6813" width="51.1796875" style="22" customWidth="1"/>
    <col min="6814" max="6821" width="9.81640625" style="22" customWidth="1"/>
    <col min="6822" max="7068" width="9.1796875" style="22"/>
    <col min="7069" max="7069" width="51.1796875" style="22" customWidth="1"/>
    <col min="7070" max="7077" width="9.81640625" style="22" customWidth="1"/>
    <col min="7078" max="7324" width="9.1796875" style="22"/>
    <col min="7325" max="7325" width="51.1796875" style="22" customWidth="1"/>
    <col min="7326" max="7333" width="9.81640625" style="22" customWidth="1"/>
    <col min="7334" max="7580" width="9.1796875" style="22"/>
    <col min="7581" max="7581" width="51.1796875" style="22" customWidth="1"/>
    <col min="7582" max="7589" width="9.81640625" style="22" customWidth="1"/>
    <col min="7590" max="7836" width="9.1796875" style="22"/>
    <col min="7837" max="7837" width="51.1796875" style="22" customWidth="1"/>
    <col min="7838" max="7845" width="9.81640625" style="22" customWidth="1"/>
    <col min="7846" max="8092" width="9.1796875" style="22"/>
    <col min="8093" max="8093" width="51.1796875" style="22" customWidth="1"/>
    <col min="8094" max="8101" width="9.81640625" style="22" customWidth="1"/>
    <col min="8102" max="8348" width="9.1796875" style="22"/>
    <col min="8349" max="8349" width="51.1796875" style="22" customWidth="1"/>
    <col min="8350" max="8357" width="9.81640625" style="22" customWidth="1"/>
    <col min="8358" max="8604" width="9.1796875" style="22"/>
    <col min="8605" max="8605" width="51.1796875" style="22" customWidth="1"/>
    <col min="8606" max="8613" width="9.81640625" style="22" customWidth="1"/>
    <col min="8614" max="8860" width="9.1796875" style="22"/>
    <col min="8861" max="8861" width="51.1796875" style="22" customWidth="1"/>
    <col min="8862" max="8869" width="9.81640625" style="22" customWidth="1"/>
    <col min="8870" max="9116" width="9.1796875" style="22"/>
    <col min="9117" max="9117" width="51.1796875" style="22" customWidth="1"/>
    <col min="9118" max="9125" width="9.81640625" style="22" customWidth="1"/>
    <col min="9126" max="9372" width="9.1796875" style="22"/>
    <col min="9373" max="9373" width="51.1796875" style="22" customWidth="1"/>
    <col min="9374" max="9381" width="9.81640625" style="22" customWidth="1"/>
    <col min="9382" max="9628" width="9.1796875" style="22"/>
    <col min="9629" max="9629" width="51.1796875" style="22" customWidth="1"/>
    <col min="9630" max="9637" width="9.81640625" style="22" customWidth="1"/>
    <col min="9638" max="9884" width="9.1796875" style="22"/>
    <col min="9885" max="9885" width="51.1796875" style="22" customWidth="1"/>
    <col min="9886" max="9893" width="9.81640625" style="22" customWidth="1"/>
    <col min="9894" max="10140" width="9.1796875" style="22"/>
    <col min="10141" max="10141" width="51.1796875" style="22" customWidth="1"/>
    <col min="10142" max="10149" width="9.81640625" style="22" customWidth="1"/>
    <col min="10150" max="10396" width="9.1796875" style="22"/>
    <col min="10397" max="10397" width="51.1796875" style="22" customWidth="1"/>
    <col min="10398" max="10405" width="9.81640625" style="22" customWidth="1"/>
    <col min="10406" max="10652" width="9.1796875" style="22"/>
    <col min="10653" max="10653" width="51.1796875" style="22" customWidth="1"/>
    <col min="10654" max="10661" width="9.81640625" style="22" customWidth="1"/>
    <col min="10662" max="10908" width="9.1796875" style="22"/>
    <col min="10909" max="10909" width="51.1796875" style="22" customWidth="1"/>
    <col min="10910" max="10917" width="9.81640625" style="22" customWidth="1"/>
    <col min="10918" max="11164" width="9.1796875" style="22"/>
    <col min="11165" max="11165" width="51.1796875" style="22" customWidth="1"/>
    <col min="11166" max="11173" width="9.81640625" style="22" customWidth="1"/>
    <col min="11174" max="11420" width="9.1796875" style="22"/>
    <col min="11421" max="11421" width="51.1796875" style="22" customWidth="1"/>
    <col min="11422" max="11429" width="9.81640625" style="22" customWidth="1"/>
    <col min="11430" max="11676" width="9.1796875" style="22"/>
    <col min="11677" max="11677" width="51.1796875" style="22" customWidth="1"/>
    <col min="11678" max="11685" width="9.81640625" style="22" customWidth="1"/>
    <col min="11686" max="11932" width="9.1796875" style="22"/>
    <col min="11933" max="11933" width="51.1796875" style="22" customWidth="1"/>
    <col min="11934" max="11941" width="9.81640625" style="22" customWidth="1"/>
    <col min="11942" max="12188" width="9.1796875" style="22"/>
    <col min="12189" max="12189" width="51.1796875" style="22" customWidth="1"/>
    <col min="12190" max="12197" width="9.81640625" style="22" customWidth="1"/>
    <col min="12198" max="12444" width="9.1796875" style="22"/>
    <col min="12445" max="12445" width="51.1796875" style="22" customWidth="1"/>
    <col min="12446" max="12453" width="9.81640625" style="22" customWidth="1"/>
    <col min="12454" max="12700" width="9.1796875" style="22"/>
    <col min="12701" max="12701" width="51.1796875" style="22" customWidth="1"/>
    <col min="12702" max="12709" width="9.81640625" style="22" customWidth="1"/>
    <col min="12710" max="12956" width="9.1796875" style="22"/>
    <col min="12957" max="12957" width="51.1796875" style="22" customWidth="1"/>
    <col min="12958" max="12965" width="9.81640625" style="22" customWidth="1"/>
    <col min="12966" max="13212" width="9.1796875" style="22"/>
    <col min="13213" max="13213" width="51.1796875" style="22" customWidth="1"/>
    <col min="13214" max="13221" width="9.81640625" style="22" customWidth="1"/>
    <col min="13222" max="13468" width="9.1796875" style="22"/>
    <col min="13469" max="13469" width="51.1796875" style="22" customWidth="1"/>
    <col min="13470" max="13477" width="9.81640625" style="22" customWidth="1"/>
    <col min="13478" max="13724" width="9.1796875" style="22"/>
    <col min="13725" max="13725" width="51.1796875" style="22" customWidth="1"/>
    <col min="13726" max="13733" width="9.81640625" style="22" customWidth="1"/>
    <col min="13734" max="13980" width="9.1796875" style="22"/>
    <col min="13981" max="13981" width="51.1796875" style="22" customWidth="1"/>
    <col min="13982" max="13989" width="9.81640625" style="22" customWidth="1"/>
    <col min="13990" max="14236" width="9.1796875" style="22"/>
    <col min="14237" max="14237" width="51.1796875" style="22" customWidth="1"/>
    <col min="14238" max="14245" width="9.81640625" style="22" customWidth="1"/>
    <col min="14246" max="14492" width="9.1796875" style="22"/>
    <col min="14493" max="14493" width="51.1796875" style="22" customWidth="1"/>
    <col min="14494" max="14501" width="9.81640625" style="22" customWidth="1"/>
    <col min="14502" max="14748" width="9.1796875" style="22"/>
    <col min="14749" max="14749" width="51.1796875" style="22" customWidth="1"/>
    <col min="14750" max="14757" width="9.81640625" style="22" customWidth="1"/>
    <col min="14758" max="15004" width="9.1796875" style="22"/>
    <col min="15005" max="15005" width="51.1796875" style="22" customWidth="1"/>
    <col min="15006" max="15013" width="9.81640625" style="22" customWidth="1"/>
    <col min="15014" max="15260" width="9.1796875" style="22"/>
    <col min="15261" max="15261" width="51.1796875" style="22" customWidth="1"/>
    <col min="15262" max="15269" width="9.81640625" style="22" customWidth="1"/>
    <col min="15270" max="15516" width="9.1796875" style="22"/>
    <col min="15517" max="15517" width="51.1796875" style="22" customWidth="1"/>
    <col min="15518" max="15525" width="9.81640625" style="22" customWidth="1"/>
    <col min="15526" max="15772" width="9.1796875" style="22"/>
    <col min="15773" max="15773" width="51.1796875" style="22" customWidth="1"/>
    <col min="15774" max="15781" width="9.81640625" style="22" customWidth="1"/>
    <col min="15782" max="16028" width="9.1796875" style="22"/>
    <col min="16029" max="16029" width="51.1796875" style="22" customWidth="1"/>
    <col min="16030" max="16037" width="9.81640625" style="22" customWidth="1"/>
    <col min="16038" max="16384" width="9.1796875" style="22"/>
  </cols>
  <sheetData>
    <row r="1" spans="2:9" s="1" customFormat="1" ht="17.25" customHeight="1" x14ac:dyDescent="0.3">
      <c r="B1" s="40"/>
      <c r="C1" s="41"/>
      <c r="D1" s="42"/>
      <c r="E1" s="36" t="s">
        <v>188</v>
      </c>
    </row>
    <row r="2" spans="2:9" s="1" customFormat="1" ht="27.75" customHeight="1" x14ac:dyDescent="0.3">
      <c r="B2" s="178" t="s">
        <v>187</v>
      </c>
      <c r="C2" s="178"/>
      <c r="D2" s="178"/>
      <c r="E2" s="178"/>
    </row>
    <row r="3" spans="2:9" s="1" customFormat="1" ht="15.75" customHeight="1" x14ac:dyDescent="0.3">
      <c r="B3" s="179">
        <v>2022</v>
      </c>
      <c r="C3" s="179"/>
      <c r="D3" s="179"/>
      <c r="E3" s="179"/>
    </row>
    <row r="4" spans="2:9" s="10" customFormat="1" ht="17.25" customHeight="1" x14ac:dyDescent="0.2">
      <c r="B4" s="10" t="s">
        <v>115</v>
      </c>
      <c r="C4" s="11"/>
      <c r="D4" s="11"/>
      <c r="E4" s="11"/>
    </row>
    <row r="5" spans="2:9" ht="21" customHeight="1" x14ac:dyDescent="0.2">
      <c r="B5" s="48" t="s">
        <v>111</v>
      </c>
      <c r="C5" s="192" t="s">
        <v>78</v>
      </c>
      <c r="D5" s="192" t="s">
        <v>79</v>
      </c>
      <c r="E5" s="192" t="s">
        <v>80</v>
      </c>
    </row>
    <row r="6" spans="2:9" ht="19.5" customHeight="1" x14ac:dyDescent="0.2">
      <c r="B6" s="95" t="s">
        <v>46</v>
      </c>
      <c r="C6" s="192"/>
      <c r="D6" s="192" t="s">
        <v>13</v>
      </c>
      <c r="E6" s="192" t="s">
        <v>14</v>
      </c>
    </row>
    <row r="7" spans="2:9" ht="14" customHeight="1" x14ac:dyDescent="0.25">
      <c r="B7" s="122" t="s">
        <v>0</v>
      </c>
      <c r="C7" s="168">
        <f>+'Q20'!C7/'Q12'!$C7*100</f>
        <v>94.597846428517187</v>
      </c>
      <c r="D7" s="168">
        <f>+'Q20'!D7/'Q12'!$C7*100</f>
        <v>4.6680121566595849</v>
      </c>
      <c r="E7" s="168">
        <f>+'Q20'!E7/'Q12'!$C7*100</f>
        <v>4.8556607610230902</v>
      </c>
    </row>
    <row r="8" spans="2:9" ht="14" customHeight="1" x14ac:dyDescent="0.2">
      <c r="B8" s="22" t="s">
        <v>53</v>
      </c>
      <c r="C8" s="169">
        <f>+'Q20'!C8/'Q12'!$C8*100</f>
        <v>95.583014746040419</v>
      </c>
      <c r="D8" s="169">
        <f>+'Q20'!D8/'Q12'!$C8*100</f>
        <v>3.1744948115783727</v>
      </c>
      <c r="E8" s="169">
        <f>+'Q20'!E8/'Q12'!$C8*100</f>
        <v>3.4612233752048063</v>
      </c>
    </row>
    <row r="9" spans="2:9" ht="14" customHeight="1" x14ac:dyDescent="0.2">
      <c r="B9" s="22" t="s">
        <v>47</v>
      </c>
      <c r="C9" s="169">
        <f>+'Q20'!C9/'Q12'!$C9*100</f>
        <v>94.957418198117438</v>
      </c>
      <c r="D9" s="169">
        <f>+'Q20'!D9/'Q12'!$C9*100</f>
        <v>5.1770506499327658</v>
      </c>
      <c r="E9" s="169">
        <f>+'Q20'!E9/'Q12'!$C9*100</f>
        <v>2.9583146571044376</v>
      </c>
    </row>
    <row r="10" spans="2:9" ht="14" customHeight="1" x14ac:dyDescent="0.2">
      <c r="B10" s="22" t="s">
        <v>48</v>
      </c>
      <c r="C10" s="169">
        <f>+'Q20'!C10/'Q12'!$C10*100</f>
        <v>95.327761518701109</v>
      </c>
      <c r="D10" s="169">
        <f>+'Q20'!D10/'Q12'!$C10*100</f>
        <v>5.7191003999971377</v>
      </c>
      <c r="E10" s="169">
        <f>+'Q20'!E10/'Q12'!$C10*100</f>
        <v>4.6285894197537054</v>
      </c>
    </row>
    <row r="11" spans="2:9" s="99" customFormat="1" ht="14" hidden="1" customHeight="1" outlineLevel="1" x14ac:dyDescent="0.35">
      <c r="B11" s="100" t="s">
        <v>291</v>
      </c>
      <c r="C11" s="170">
        <f>+'Q20'!C11/'Q12'!$C11*100</f>
        <v>96.743923120407004</v>
      </c>
      <c r="D11" s="170">
        <f>+'Q20'!D11/'Q12'!$C11*100</f>
        <v>3.3069530808366312</v>
      </c>
      <c r="E11" s="170">
        <f>+'Q20'!E11/'Q12'!$C11*100</f>
        <v>3.1062747314867156</v>
      </c>
      <c r="F11" s="14"/>
      <c r="G11" s="14"/>
      <c r="H11" s="14"/>
      <c r="I11" s="14"/>
    </row>
    <row r="12" spans="2:9" s="99" customFormat="1" ht="14" hidden="1" customHeight="1" outlineLevel="1" x14ac:dyDescent="0.35">
      <c r="B12" s="100" t="s">
        <v>292</v>
      </c>
      <c r="C12" s="170">
        <f>+'Q20'!C12/'Q12'!$C12*100</f>
        <v>96.3558765594222</v>
      </c>
      <c r="D12" s="170">
        <f>+'Q20'!D12/'Q12'!$C12*100</f>
        <v>2.5443204202232437</v>
      </c>
      <c r="E12" s="170">
        <f>+'Q20'!E12/'Q12'!$C12*100</f>
        <v>9.1759684832567299</v>
      </c>
      <c r="F12" s="14"/>
      <c r="G12" s="14"/>
      <c r="H12" s="14"/>
      <c r="I12" s="14"/>
    </row>
    <row r="13" spans="2:9" s="99" customFormat="1" ht="14" hidden="1" customHeight="1" outlineLevel="1" x14ac:dyDescent="0.35">
      <c r="B13" s="100" t="s">
        <v>293</v>
      </c>
      <c r="C13" s="170">
        <f>+'Q20'!C13/'Q12'!$C13*100</f>
        <v>100</v>
      </c>
      <c r="D13" s="171" t="s">
        <v>100</v>
      </c>
      <c r="E13" s="171" t="s">
        <v>100</v>
      </c>
      <c r="F13" s="14"/>
      <c r="G13" s="14"/>
      <c r="H13" s="14"/>
      <c r="I13" s="14"/>
    </row>
    <row r="14" spans="2:9" s="99" customFormat="1" ht="14" hidden="1" customHeight="1" outlineLevel="1" x14ac:dyDescent="0.35">
      <c r="B14" s="100" t="s">
        <v>294</v>
      </c>
      <c r="C14" s="170">
        <f>+'Q20'!C14/'Q12'!$C14*100</f>
        <v>95.213382990414559</v>
      </c>
      <c r="D14" s="170">
        <f>+'Q20'!D14/'Q12'!$C14*100</f>
        <v>4.4996642041638681</v>
      </c>
      <c r="E14" s="170">
        <f>+'Q20'!E14/'Q12'!$C14*100</f>
        <v>4.7744062519079309</v>
      </c>
      <c r="F14" s="14"/>
      <c r="G14" s="14"/>
      <c r="H14" s="14"/>
      <c r="I14" s="14"/>
    </row>
    <row r="15" spans="2:9" s="99" customFormat="1" ht="14" hidden="1" customHeight="1" outlineLevel="1" x14ac:dyDescent="0.35">
      <c r="B15" s="100" t="s">
        <v>295</v>
      </c>
      <c r="C15" s="170">
        <f>+'Q20'!C15/'Q12'!$C15*100</f>
        <v>95.534003136070623</v>
      </c>
      <c r="D15" s="170">
        <f>+'Q20'!D15/'Q12'!$C15*100</f>
        <v>4.4137290202683079</v>
      </c>
      <c r="E15" s="170">
        <f>+'Q20'!E15/'Q12'!$C15*100</f>
        <v>1.8758348336140311</v>
      </c>
      <c r="F15" s="14"/>
      <c r="G15" s="14"/>
      <c r="H15" s="14"/>
      <c r="I15" s="14"/>
    </row>
    <row r="16" spans="2:9" s="99" customFormat="1" ht="14" hidden="1" customHeight="1" outlineLevel="1" x14ac:dyDescent="0.35">
      <c r="B16" s="100" t="s">
        <v>296</v>
      </c>
      <c r="C16" s="170">
        <f>+'Q20'!C16/'Q12'!$C16*100</f>
        <v>93.511230562487995</v>
      </c>
      <c r="D16" s="170">
        <f>+'Q20'!D16/'Q12'!$C16*100</f>
        <v>9.0228450758302934</v>
      </c>
      <c r="E16" s="170">
        <f>+'Q20'!E16/'Q12'!$C16*100</f>
        <v>2.3612977538875026</v>
      </c>
      <c r="F16" s="14"/>
      <c r="G16" s="14"/>
      <c r="H16" s="14"/>
      <c r="I16" s="14"/>
    </row>
    <row r="17" spans="2:9" s="99" customFormat="1" ht="14" hidden="1" customHeight="1" outlineLevel="1" x14ac:dyDescent="0.35">
      <c r="B17" s="100" t="s">
        <v>297</v>
      </c>
      <c r="C17" s="170">
        <f>+'Q20'!C17/'Q12'!$C17*100</f>
        <v>96.558299170559636</v>
      </c>
      <c r="D17" s="170">
        <f>+'Q20'!D17/'Q12'!$C17*100</f>
        <v>5.1768519401277535</v>
      </c>
      <c r="E17" s="170">
        <f>+'Q20'!E17/'Q12'!$C17*100</f>
        <v>4.9480408046524937</v>
      </c>
      <c r="F17" s="14"/>
      <c r="G17" s="14"/>
      <c r="H17" s="14"/>
      <c r="I17" s="14"/>
    </row>
    <row r="18" spans="2:9" s="99" customFormat="1" ht="14" hidden="1" customHeight="1" outlineLevel="1" x14ac:dyDescent="0.35">
      <c r="B18" s="100" t="s">
        <v>298</v>
      </c>
      <c r="C18" s="170">
        <f>+'Q20'!C18/'Q12'!$C18*100</f>
        <v>96.476729012614186</v>
      </c>
      <c r="D18" s="170">
        <f>+'Q20'!D18/'Q12'!$C18*100</f>
        <v>9.0184138031027992</v>
      </c>
      <c r="E18" s="170">
        <f>+'Q20'!E18/'Q12'!$C18*100</f>
        <v>3.1607945483543571</v>
      </c>
      <c r="F18" s="14"/>
      <c r="G18" s="14"/>
      <c r="H18" s="14"/>
      <c r="I18" s="14"/>
    </row>
    <row r="19" spans="2:9" s="99" customFormat="1" ht="14" hidden="1" customHeight="1" outlineLevel="1" x14ac:dyDescent="0.35">
      <c r="B19" s="100" t="s">
        <v>299</v>
      </c>
      <c r="C19" s="170">
        <f>+'Q20'!C19/'Q12'!$C19*100</f>
        <v>94.405214557305811</v>
      </c>
      <c r="D19" s="170">
        <f>+'Q20'!D19/'Q12'!$C19*100</f>
        <v>1.4122759369907658</v>
      </c>
      <c r="E19" s="170">
        <f>+'Q20'!E19/'Q12'!$C19*100</f>
        <v>5.8120586637696903</v>
      </c>
      <c r="F19" s="14"/>
      <c r="G19" s="14"/>
      <c r="H19" s="14"/>
      <c r="I19" s="14"/>
    </row>
    <row r="20" spans="2:9" s="99" customFormat="1" ht="14" hidden="1" customHeight="1" outlineLevel="1" x14ac:dyDescent="0.35">
      <c r="B20" s="100" t="s">
        <v>300</v>
      </c>
      <c r="C20" s="170">
        <f>+'Q20'!C20/'Q12'!$C20*100</f>
        <v>98.748796920115495</v>
      </c>
      <c r="D20" s="170">
        <f>+'Q20'!D20/'Q12'!$C20*100</f>
        <v>4.8123195380173245</v>
      </c>
      <c r="E20" s="171" t="s">
        <v>100</v>
      </c>
      <c r="F20" s="14"/>
      <c r="G20" s="14"/>
      <c r="H20" s="14"/>
      <c r="I20" s="14"/>
    </row>
    <row r="21" spans="2:9" s="99" customFormat="1" ht="14" hidden="1" customHeight="1" outlineLevel="1" x14ac:dyDescent="0.35">
      <c r="B21" s="100" t="s">
        <v>301</v>
      </c>
      <c r="C21" s="170">
        <f>+'Q20'!C21/'Q12'!$C21*100</f>
        <v>96.436970837253057</v>
      </c>
      <c r="D21" s="170">
        <f>+'Q20'!D21/'Q12'!$C21*100</f>
        <v>4.0686735653809976</v>
      </c>
      <c r="E21" s="170">
        <f>+'Q20'!E21/'Q12'!$C21*100</f>
        <v>3.9628410159924741</v>
      </c>
      <c r="F21" s="14"/>
      <c r="G21" s="14"/>
      <c r="H21" s="14"/>
      <c r="I21" s="14"/>
    </row>
    <row r="22" spans="2:9" s="99" customFormat="1" ht="14" hidden="1" customHeight="1" outlineLevel="1" x14ac:dyDescent="0.35">
      <c r="B22" s="100" t="s">
        <v>302</v>
      </c>
      <c r="C22" s="170">
        <f>+'Q20'!C22/'Q12'!$C22*100</f>
        <v>99.652956298200507</v>
      </c>
      <c r="D22" s="170">
        <f>+'Q20'!D22/'Q12'!$C22*100</f>
        <v>2.9434447300771209</v>
      </c>
      <c r="E22" s="170">
        <f>+'Q20'!E22/'Q12'!$C22*100</f>
        <v>0.66838046272493568</v>
      </c>
      <c r="F22" s="14"/>
      <c r="G22" s="14"/>
      <c r="H22" s="14"/>
      <c r="I22" s="14"/>
    </row>
    <row r="23" spans="2:9" s="99" customFormat="1" ht="14" hidden="1" customHeight="1" outlineLevel="1" x14ac:dyDescent="0.35">
      <c r="B23" s="100" t="s">
        <v>303</v>
      </c>
      <c r="C23" s="170">
        <f>+'Q20'!C23/'Q12'!$C23*100</f>
        <v>93.875432525951553</v>
      </c>
      <c r="D23" s="170">
        <f>+'Q20'!D23/'Q12'!$C23*100</f>
        <v>10.726643598615917</v>
      </c>
      <c r="E23" s="170">
        <f>+'Q20'!E23/'Q12'!$C23*100</f>
        <v>5.91118800461361</v>
      </c>
      <c r="F23" s="14"/>
      <c r="G23" s="14"/>
      <c r="H23" s="14"/>
      <c r="I23" s="14"/>
    </row>
    <row r="24" spans="2:9" s="99" customFormat="1" ht="14" hidden="1" customHeight="1" outlineLevel="1" x14ac:dyDescent="0.35">
      <c r="B24" s="100" t="s">
        <v>304</v>
      </c>
      <c r="C24" s="170">
        <f>+'Q20'!C24/'Q12'!$C24*100</f>
        <v>91.854038437382229</v>
      </c>
      <c r="D24" s="170">
        <f>+'Q20'!D24/'Q12'!$C24*100</f>
        <v>7.115940208516518</v>
      </c>
      <c r="E24" s="170">
        <f>+'Q20'!E24/'Q12'!$C24*100</f>
        <v>7.2352719507599543</v>
      </c>
      <c r="F24" s="14"/>
      <c r="G24" s="14"/>
      <c r="H24" s="14"/>
      <c r="I24" s="14"/>
    </row>
    <row r="25" spans="2:9" s="99" customFormat="1" ht="14" hidden="1" customHeight="1" outlineLevel="1" x14ac:dyDescent="0.35">
      <c r="B25" s="100" t="s">
        <v>305</v>
      </c>
      <c r="C25" s="170">
        <f>+'Q20'!C25/'Q12'!$C25*100</f>
        <v>92.193947730398889</v>
      </c>
      <c r="D25" s="170">
        <f>+'Q20'!D25/'Q12'!$C25*100</f>
        <v>9.0096286107290222</v>
      </c>
      <c r="E25" s="170">
        <f>+'Q20'!E25/'Q12'!$C25*100</f>
        <v>7.5825309491059141</v>
      </c>
      <c r="F25" s="14"/>
      <c r="G25" s="14"/>
      <c r="H25" s="14"/>
      <c r="I25" s="14"/>
    </row>
    <row r="26" spans="2:9" s="99" customFormat="1" ht="14" hidden="1" customHeight="1" outlineLevel="1" x14ac:dyDescent="0.35">
      <c r="B26" s="100" t="s">
        <v>306</v>
      </c>
      <c r="C26" s="170">
        <f>+'Q20'!C26/'Q12'!$C26*100</f>
        <v>95.255053252876976</v>
      </c>
      <c r="D26" s="170">
        <f>+'Q20'!D26/'Q12'!$C26*100</f>
        <v>6.4233191545487527</v>
      </c>
      <c r="E26" s="170">
        <f>+'Q20'!E26/'Q12'!$C26*100</f>
        <v>3.6831865993998751</v>
      </c>
      <c r="F26" s="14"/>
      <c r="G26" s="14"/>
      <c r="H26" s="14"/>
      <c r="I26" s="14"/>
    </row>
    <row r="27" spans="2:9" s="99" customFormat="1" ht="14" hidden="1" customHeight="1" outlineLevel="1" x14ac:dyDescent="0.35">
      <c r="B27" s="100" t="s">
        <v>307</v>
      </c>
      <c r="C27" s="170">
        <f>+'Q20'!C27/'Q12'!$C27*100</f>
        <v>98.899876390605684</v>
      </c>
      <c r="D27" s="170">
        <f>+'Q20'!D27/'Q12'!$C27*100</f>
        <v>1.03831891223733</v>
      </c>
      <c r="E27" s="170">
        <f>+'Q20'!E27/'Q12'!$C27*100</f>
        <v>3.4363411619283064</v>
      </c>
      <c r="F27" s="14"/>
      <c r="G27" s="14"/>
      <c r="H27" s="14"/>
      <c r="I27" s="14"/>
    </row>
    <row r="28" spans="2:9" s="99" customFormat="1" ht="14" hidden="1" customHeight="1" outlineLevel="1" x14ac:dyDescent="0.35">
      <c r="B28" s="100" t="s">
        <v>308</v>
      </c>
      <c r="C28" s="170">
        <f>+'Q20'!C28/'Q12'!$C28*100</f>
        <v>98.701020626650489</v>
      </c>
      <c r="D28" s="170">
        <f>+'Q20'!D28/'Q12'!$C28*100</f>
        <v>4.7605452858468347</v>
      </c>
      <c r="E28" s="170">
        <f>+'Q20'!E28/'Q12'!$C28*100</f>
        <v>3.8469773749197058</v>
      </c>
      <c r="F28" s="14"/>
      <c r="G28" s="14"/>
      <c r="H28" s="14"/>
      <c r="I28" s="14"/>
    </row>
    <row r="29" spans="2:9" s="99" customFormat="1" ht="14" hidden="1" customHeight="1" outlineLevel="1" x14ac:dyDescent="0.35">
      <c r="B29" s="100" t="s">
        <v>309</v>
      </c>
      <c r="C29" s="170">
        <f>+'Q20'!C29/'Q12'!$C29*100</f>
        <v>89.935331086619911</v>
      </c>
      <c r="D29" s="170">
        <f>+'Q20'!D29/'Q12'!$C29*100</f>
        <v>7.3503962109481735</v>
      </c>
      <c r="E29" s="170">
        <f>+'Q20'!E29/'Q12'!$C29*100</f>
        <v>9.2175972310775123</v>
      </c>
      <c r="F29" s="14"/>
      <c r="G29" s="14"/>
      <c r="H29" s="14"/>
      <c r="I29" s="14"/>
    </row>
    <row r="30" spans="2:9" s="99" customFormat="1" ht="14" hidden="1" customHeight="1" outlineLevel="1" x14ac:dyDescent="0.35">
      <c r="B30" s="100" t="s">
        <v>310</v>
      </c>
      <c r="C30" s="170">
        <f>+'Q20'!C30/'Q12'!$C30*100</f>
        <v>95.366580568249546</v>
      </c>
      <c r="D30" s="170">
        <f>+'Q20'!D30/'Q12'!$C30*100</f>
        <v>5.1301410689449636</v>
      </c>
      <c r="E30" s="170">
        <f>+'Q20'!E30/'Q12'!$C30*100</f>
        <v>4.8917146830915952</v>
      </c>
      <c r="F30" s="14"/>
      <c r="G30" s="14"/>
      <c r="H30" s="14"/>
      <c r="I30" s="14"/>
    </row>
    <row r="31" spans="2:9" s="99" customFormat="1" ht="14" hidden="1" customHeight="1" outlineLevel="1" x14ac:dyDescent="0.35">
      <c r="B31" s="100" t="s">
        <v>311</v>
      </c>
      <c r="C31" s="170">
        <f>+'Q20'!C31/'Q12'!$C31*100</f>
        <v>88.302061616863554</v>
      </c>
      <c r="D31" s="170">
        <f>+'Q20'!D31/'Q12'!$C31*100</f>
        <v>12.416029650220061</v>
      </c>
      <c r="E31" s="170">
        <f>+'Q20'!E31/'Q12'!$C31*100</f>
        <v>4.2853833680796853</v>
      </c>
      <c r="F31" s="14"/>
      <c r="G31" s="14"/>
      <c r="H31" s="14"/>
      <c r="I31" s="14"/>
    </row>
    <row r="32" spans="2:9" s="99" customFormat="1" ht="14" hidden="1" customHeight="1" outlineLevel="1" x14ac:dyDescent="0.35">
      <c r="B32" s="100" t="s">
        <v>312</v>
      </c>
      <c r="C32" s="170">
        <f>+'Q20'!C32/'Q12'!$C32*100</f>
        <v>95.597138139790857</v>
      </c>
      <c r="D32" s="170">
        <f>+'Q20'!D32/'Q12'!$C32*100</f>
        <v>7.8591084204733086</v>
      </c>
      <c r="E32" s="170">
        <f>+'Q20'!E32/'Q12'!$C32*100</f>
        <v>2.5646670335718218</v>
      </c>
      <c r="F32" s="14"/>
      <c r="G32" s="14"/>
      <c r="H32" s="14"/>
      <c r="I32" s="14"/>
    </row>
    <row r="33" spans="2:9" s="99" customFormat="1" ht="14" hidden="1" customHeight="1" outlineLevel="1" x14ac:dyDescent="0.35">
      <c r="B33" s="100" t="s">
        <v>313</v>
      </c>
      <c r="C33" s="170">
        <f>+'Q20'!C33/'Q12'!$C33*100</f>
        <v>97.171903881700544</v>
      </c>
      <c r="D33" s="170">
        <f>+'Q20'!D33/'Q12'!$C33*100</f>
        <v>10.35120147874307</v>
      </c>
      <c r="E33" s="170">
        <f>+'Q20'!E33/'Q12'!$C33*100</f>
        <v>4.9907578558225509</v>
      </c>
      <c r="F33" s="14"/>
      <c r="G33" s="14"/>
      <c r="H33" s="14"/>
      <c r="I33" s="14"/>
    </row>
    <row r="34" spans="2:9" s="99" customFormat="1" ht="14" hidden="1" customHeight="1" outlineLevel="1" x14ac:dyDescent="0.35">
      <c r="B34" s="100" t="s">
        <v>314</v>
      </c>
      <c r="C34" s="170">
        <f>+'Q20'!C34/'Q12'!$C34*100</f>
        <v>94.890676333975293</v>
      </c>
      <c r="D34" s="170">
        <f>+'Q20'!D34/'Q12'!$C34*100</f>
        <v>2.911521468222499</v>
      </c>
      <c r="E34" s="170">
        <f>+'Q20'!E34/'Q12'!$C34*100</f>
        <v>12.51840942562592</v>
      </c>
      <c r="F34" s="14"/>
      <c r="G34" s="14"/>
      <c r="H34" s="14"/>
      <c r="I34" s="14"/>
    </row>
    <row r="35" spans="2:9" s="1" customFormat="1" ht="14" customHeight="1" collapsed="1" x14ac:dyDescent="0.3">
      <c r="B35" s="101" t="s">
        <v>57</v>
      </c>
      <c r="C35" s="169">
        <f>+'Q20'!C35/'Q12'!$C35*100</f>
        <v>98.956271369443954</v>
      </c>
      <c r="D35" s="169">
        <f>+'Q20'!D35/'Q12'!$C35*100</f>
        <v>0.59384560014396248</v>
      </c>
      <c r="E35" s="169">
        <f>+'Q20'!E35/'Q12'!$C35*100</f>
        <v>1.7995321216483715</v>
      </c>
      <c r="F35" s="79"/>
      <c r="G35" s="79"/>
      <c r="H35" s="79"/>
    </row>
    <row r="36" spans="2:9" s="1" customFormat="1" ht="14" customHeight="1" x14ac:dyDescent="0.3">
      <c r="B36" s="101" t="s">
        <v>58</v>
      </c>
      <c r="C36" s="169">
        <f>+'Q20'!C36/'Q12'!$C36*100</f>
        <v>97.253734696169829</v>
      </c>
      <c r="D36" s="169">
        <f>+'Q20'!D36/'Q12'!$C36*100</f>
        <v>7.1885881163652705</v>
      </c>
      <c r="E36" s="169">
        <f>+'Q20'!E36/'Q12'!$C36*100</f>
        <v>3.2124003145007305</v>
      </c>
      <c r="F36" s="78"/>
      <c r="G36" s="78"/>
      <c r="H36" s="79"/>
    </row>
    <row r="37" spans="2:9" s="1" customFormat="1" ht="14" customHeight="1" x14ac:dyDescent="0.3">
      <c r="B37" s="103" t="s">
        <v>49</v>
      </c>
      <c r="C37" s="169">
        <f>+'Q20'!C37/'Q12'!$C37*100</f>
        <v>94.86774998851331</v>
      </c>
      <c r="D37" s="169">
        <f>+'Q20'!D37/'Q12'!$C37*100</f>
        <v>4.9898151409798901</v>
      </c>
      <c r="E37" s="169">
        <f>+'Q20'!E37/'Q12'!$C37*100</f>
        <v>3.634386534544285</v>
      </c>
      <c r="F37" s="78"/>
      <c r="G37" s="78"/>
      <c r="H37" s="78"/>
    </row>
    <row r="38" spans="2:9" s="1" customFormat="1" ht="14" customHeight="1" x14ac:dyDescent="0.3">
      <c r="B38" s="101" t="s">
        <v>50</v>
      </c>
      <c r="C38" s="169">
        <f>+'Q20'!C38/'Q12'!$C38*100</f>
        <v>96.694836622614545</v>
      </c>
      <c r="D38" s="169">
        <f>+'Q20'!D38/'Q12'!$C38*100</f>
        <v>2.4843059073317115</v>
      </c>
      <c r="E38" s="169">
        <f>+'Q20'!E38/'Q12'!$C38*100</f>
        <v>3.108725999113942</v>
      </c>
      <c r="F38" s="78"/>
      <c r="G38" s="78"/>
      <c r="H38" s="78"/>
    </row>
    <row r="39" spans="2:9" s="1" customFormat="1" ht="14" hidden="1" customHeight="1" outlineLevel="1" x14ac:dyDescent="0.3">
      <c r="B39" s="100" t="s">
        <v>315</v>
      </c>
      <c r="C39" s="170">
        <f>+'Q20'!C39/'Q12'!$C39*100</f>
        <v>95.274481114181981</v>
      </c>
      <c r="D39" s="170">
        <f>+'Q20'!D39/'Q12'!$C39*100</f>
        <v>5.3541429577846422</v>
      </c>
      <c r="E39" s="170">
        <f>+'Q20'!E39/'Q12'!$C39*100</f>
        <v>1.9509022923101935</v>
      </c>
    </row>
    <row r="40" spans="2:9" s="1" customFormat="1" ht="14" hidden="1" customHeight="1" outlineLevel="1" x14ac:dyDescent="0.3">
      <c r="B40" s="100" t="s">
        <v>316</v>
      </c>
      <c r="C40" s="170">
        <f>+'Q20'!C40/'Q12'!$C40*100</f>
        <v>95.939301182063886</v>
      </c>
      <c r="D40" s="170">
        <f>+'Q20'!D40/'Q12'!$C40*100</f>
        <v>4.0574424435833141</v>
      </c>
      <c r="E40" s="170">
        <f>+'Q20'!E40/'Q12'!$C40*100</f>
        <v>3.5510762317235987</v>
      </c>
    </row>
    <row r="41" spans="2:9" s="1" customFormat="1" ht="14" hidden="1" customHeight="1" outlineLevel="1" x14ac:dyDescent="0.3">
      <c r="B41" s="100" t="s">
        <v>317</v>
      </c>
      <c r="C41" s="170">
        <f>+'Q20'!C41/'Q12'!$C41*100</f>
        <v>97.150403724175135</v>
      </c>
      <c r="D41" s="170">
        <f>+'Q20'!D41/'Q12'!$C41*100</f>
        <v>1.5458840210551412</v>
      </c>
      <c r="E41" s="170">
        <f>+'Q20'!E41/'Q12'!$C41*100</f>
        <v>3.0723190142479813</v>
      </c>
    </row>
    <row r="42" spans="2:9" ht="14" customHeight="1" collapsed="1" x14ac:dyDescent="0.2">
      <c r="B42" s="22" t="s">
        <v>51</v>
      </c>
      <c r="C42" s="169">
        <f>+'Q20'!C42/'Q12'!$C42*100</f>
        <v>92.936511332677199</v>
      </c>
      <c r="D42" s="169">
        <f>+'Q20'!D42/'Q12'!$C42*100</f>
        <v>5.9509036187541904</v>
      </c>
      <c r="E42" s="169">
        <f>+'Q20'!E42/'Q12'!$C42*100</f>
        <v>4.694253070306817</v>
      </c>
    </row>
    <row r="43" spans="2:9" ht="14" customHeight="1" x14ac:dyDescent="0.2">
      <c r="B43" s="22" t="s">
        <v>52</v>
      </c>
      <c r="C43" s="169">
        <f>+'Q20'!C43/'Q12'!$C43*100</f>
        <v>97.578326755347661</v>
      </c>
      <c r="D43" s="169">
        <f>+'Q20'!D43/'Q12'!$C43*100</f>
        <v>1.0264906040377462</v>
      </c>
      <c r="E43" s="169">
        <f>+'Q20'!E43/'Q12'!$C43*100</f>
        <v>1.937663434520619</v>
      </c>
    </row>
    <row r="44" spans="2:9" ht="14" customHeight="1" x14ac:dyDescent="0.2">
      <c r="B44" s="22" t="s">
        <v>61</v>
      </c>
      <c r="C44" s="169">
        <f>+'Q20'!C44/'Q12'!$C44*100</f>
        <v>84.951716738197419</v>
      </c>
      <c r="D44" s="169">
        <f>+'Q20'!D44/'Q12'!$C44*100</f>
        <v>6.6640960300429182</v>
      </c>
      <c r="E44" s="169">
        <f>+'Q20'!E44/'Q12'!$C44*100</f>
        <v>12.588854613733904</v>
      </c>
    </row>
    <row r="45" spans="2:9" ht="14" customHeight="1" x14ac:dyDescent="0.2">
      <c r="B45" s="22" t="s">
        <v>60</v>
      </c>
      <c r="C45" s="169">
        <f>+'Q20'!C45/'Q12'!$C45*100</f>
        <v>98.960654627137075</v>
      </c>
      <c r="D45" s="169">
        <f>+'Q20'!D45/'Q12'!$C45*100</f>
        <v>4.5656320753035144</v>
      </c>
      <c r="E45" s="169">
        <f>+'Q20'!E45/'Q12'!$C45*100</f>
        <v>3.3997111939101132</v>
      </c>
    </row>
    <row r="46" spans="2:9" ht="14" customHeight="1" x14ac:dyDescent="0.2">
      <c r="B46" s="22" t="s">
        <v>59</v>
      </c>
      <c r="C46" s="169">
        <f>+'Q20'!C46/'Q12'!$C46*100</f>
        <v>95.304409926798783</v>
      </c>
      <c r="D46" s="169">
        <f>+'Q20'!D46/'Q12'!$C46*100</f>
        <v>3.7850383860024999</v>
      </c>
      <c r="E46" s="169">
        <f>+'Q20'!E46/'Q12'!$C46*100</f>
        <v>4.6063202999464385</v>
      </c>
    </row>
    <row r="47" spans="2:9" ht="14" customHeight="1" x14ac:dyDescent="0.2">
      <c r="B47" s="22" t="s">
        <v>62</v>
      </c>
      <c r="C47" s="169">
        <f>+'Q20'!C47/'Q12'!$C47*100</f>
        <v>95.1890362173678</v>
      </c>
      <c r="D47" s="169">
        <f>+'Q20'!D47/'Q12'!$C47*100</f>
        <v>2.8458774523832235</v>
      </c>
      <c r="E47" s="169">
        <f>+'Q20'!E47/'Q12'!$C47*100</f>
        <v>5.0605742630926267</v>
      </c>
    </row>
    <row r="48" spans="2:9" ht="14" customHeight="1" x14ac:dyDescent="0.2">
      <c r="B48" s="22" t="s">
        <v>63</v>
      </c>
      <c r="C48" s="169">
        <f>+'Q20'!C48/'Q12'!$C48*100</f>
        <v>98.197704898934006</v>
      </c>
      <c r="D48" s="169">
        <f>+'Q20'!D48/'Q12'!$C48*100</f>
        <v>0.99376711131822681</v>
      </c>
      <c r="E48" s="169">
        <f>+'Q20'!E48/'Q12'!$C48*100</f>
        <v>2.1436476961612398</v>
      </c>
    </row>
    <row r="49" spans="2:5" ht="14" customHeight="1" x14ac:dyDescent="0.2">
      <c r="B49" s="22" t="s">
        <v>69</v>
      </c>
      <c r="C49" s="169">
        <f>+'Q20'!C49/'Q12'!$C49*100</f>
        <v>71.890847621347504</v>
      </c>
      <c r="D49" s="169">
        <f>+'Q20'!D49/'Q12'!$C49*100</f>
        <v>13.499154793528135</v>
      </c>
      <c r="E49" s="169">
        <f>+'Q20'!E49/'Q12'!$C49*100</f>
        <v>23.424293648877086</v>
      </c>
    </row>
    <row r="50" spans="2:5" ht="14" customHeight="1" x14ac:dyDescent="0.2">
      <c r="B50" s="22" t="s">
        <v>64</v>
      </c>
      <c r="C50" s="169">
        <f>+'Q20'!C50/'Q12'!$C50*100</f>
        <v>87.187346067538712</v>
      </c>
      <c r="D50" s="169">
        <f>+'Q20'!D50/'Q12'!$C50*100</f>
        <v>16.62744239505227</v>
      </c>
      <c r="E50" s="169">
        <f>+'Q20'!E50/'Q12'!$C50*100</f>
        <v>7.8375567839746045</v>
      </c>
    </row>
    <row r="51" spans="2:5" ht="14" customHeight="1" x14ac:dyDescent="0.2">
      <c r="B51" s="22" t="s">
        <v>65</v>
      </c>
      <c r="C51" s="169">
        <f>+'Q20'!C51/'Q12'!$C51*100</f>
        <v>89.277170897646968</v>
      </c>
      <c r="D51" s="169">
        <f>+'Q20'!D51/'Q12'!$C51*100</f>
        <v>7.7212737509436709</v>
      </c>
      <c r="E51" s="169">
        <f>+'Q20'!E51/'Q12'!$C51*100</f>
        <v>9.3484805762986269</v>
      </c>
    </row>
    <row r="52" spans="2:5" ht="14" customHeight="1" x14ac:dyDescent="0.2">
      <c r="B52" s="22" t="s">
        <v>66</v>
      </c>
      <c r="C52" s="169">
        <f>+'Q20'!C52/'Q12'!$C52*100</f>
        <v>91.757080456530929</v>
      </c>
      <c r="D52" s="169">
        <f>+'Q20'!D52/'Q12'!$C52*100</f>
        <v>5.79117937156545</v>
      </c>
      <c r="E52" s="169">
        <f>+'Q20'!E52/'Q12'!$C52*100</f>
        <v>7.270677751162463</v>
      </c>
    </row>
    <row r="53" spans="2:5" ht="14" customHeight="1" x14ac:dyDescent="0.2">
      <c r="B53" s="22" t="s">
        <v>67</v>
      </c>
      <c r="C53" s="169">
        <f>+'Q20'!C53/'Q12'!$C53*100</f>
        <v>90.983653570404357</v>
      </c>
      <c r="D53" s="169">
        <f>+'Q20'!D53/'Q12'!$C53*100</f>
        <v>8.2420418698021223</v>
      </c>
      <c r="E53" s="169">
        <f>+'Q20'!E53/'Q12'!$C53*100</f>
        <v>6.3779753369658732</v>
      </c>
    </row>
    <row r="54" spans="2:5" ht="14" customHeight="1" x14ac:dyDescent="0.2">
      <c r="B54" s="96" t="s">
        <v>68</v>
      </c>
      <c r="C54" s="172">
        <f>+'Q20'!C54/'Q12'!$C54*100</f>
        <v>100</v>
      </c>
      <c r="D54" s="173" t="s">
        <v>100</v>
      </c>
      <c r="E54" s="172">
        <f>+'Q20'!E54/'Q12'!$C54*100</f>
        <v>3.8461538461538463</v>
      </c>
    </row>
    <row r="56" spans="2:5" ht="11.25" customHeight="1" x14ac:dyDescent="0.2">
      <c r="B56" s="186" t="s">
        <v>243</v>
      </c>
      <c r="C56" s="186"/>
      <c r="D56" s="186"/>
      <c r="E56" s="186"/>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L57"/>
  <sheetViews>
    <sheetView zoomScale="90" zoomScaleNormal="90" workbookViewId="0">
      <selection activeCell="B35" sqref="B35"/>
    </sheetView>
  </sheetViews>
  <sheetFormatPr defaultColWidth="9.1796875" defaultRowHeight="10" outlineLevelRow="1" x14ac:dyDescent="0.2"/>
  <cols>
    <col min="1" max="1" width="3.36328125" style="10" customWidth="1"/>
    <col min="2" max="2" width="61.453125" style="10" customWidth="1"/>
    <col min="3" max="7" width="10.81640625" style="11" customWidth="1"/>
    <col min="8" max="12" width="8.54296875" style="10" customWidth="1"/>
    <col min="13" max="13" width="5.54296875" style="10" customWidth="1"/>
    <col min="14" max="38" width="9.1796875" style="10"/>
    <col min="39" max="39" width="51.1796875" style="10" customWidth="1"/>
    <col min="40" max="47" width="9.81640625" style="10" customWidth="1"/>
    <col min="48" max="294" width="9.1796875" style="10"/>
    <col min="295" max="295" width="51.1796875" style="10" customWidth="1"/>
    <col min="296" max="303" width="9.81640625" style="10" customWidth="1"/>
    <col min="304" max="550" width="9.1796875" style="10"/>
    <col min="551" max="551" width="51.1796875" style="10" customWidth="1"/>
    <col min="552" max="559" width="9.81640625" style="10" customWidth="1"/>
    <col min="560" max="806" width="9.1796875" style="10"/>
    <col min="807" max="807" width="51.1796875" style="10" customWidth="1"/>
    <col min="808" max="815" width="9.81640625" style="10" customWidth="1"/>
    <col min="816" max="1062" width="9.1796875" style="10"/>
    <col min="1063" max="1063" width="51.1796875" style="10" customWidth="1"/>
    <col min="1064" max="1071" width="9.81640625" style="10" customWidth="1"/>
    <col min="1072" max="1318" width="9.1796875" style="10"/>
    <col min="1319" max="1319" width="51.1796875" style="10" customWidth="1"/>
    <col min="1320" max="1327" width="9.81640625" style="10" customWidth="1"/>
    <col min="1328" max="1574" width="9.1796875" style="10"/>
    <col min="1575" max="1575" width="51.1796875" style="10" customWidth="1"/>
    <col min="1576" max="1583" width="9.81640625" style="10" customWidth="1"/>
    <col min="1584" max="1830" width="9.1796875" style="10"/>
    <col min="1831" max="1831" width="51.1796875" style="10" customWidth="1"/>
    <col min="1832" max="1839" width="9.81640625" style="10" customWidth="1"/>
    <col min="1840" max="2086" width="9.1796875" style="10"/>
    <col min="2087" max="2087" width="51.1796875" style="10" customWidth="1"/>
    <col min="2088" max="2095" width="9.81640625" style="10" customWidth="1"/>
    <col min="2096" max="2342" width="9.1796875" style="10"/>
    <col min="2343" max="2343" width="51.1796875" style="10" customWidth="1"/>
    <col min="2344" max="2351" width="9.81640625" style="10" customWidth="1"/>
    <col min="2352" max="2598" width="9.1796875" style="10"/>
    <col min="2599" max="2599" width="51.1796875" style="10" customWidth="1"/>
    <col min="2600" max="2607" width="9.81640625" style="10" customWidth="1"/>
    <col min="2608" max="2854" width="9.1796875" style="10"/>
    <col min="2855" max="2855" width="51.1796875" style="10" customWidth="1"/>
    <col min="2856" max="2863" width="9.81640625" style="10" customWidth="1"/>
    <col min="2864" max="3110" width="9.1796875" style="10"/>
    <col min="3111" max="3111" width="51.1796875" style="10" customWidth="1"/>
    <col min="3112" max="3119" width="9.81640625" style="10" customWidth="1"/>
    <col min="3120" max="3366" width="9.1796875" style="10"/>
    <col min="3367" max="3367" width="51.1796875" style="10" customWidth="1"/>
    <col min="3368" max="3375" width="9.81640625" style="10" customWidth="1"/>
    <col min="3376" max="3622" width="9.1796875" style="10"/>
    <col min="3623" max="3623" width="51.1796875" style="10" customWidth="1"/>
    <col min="3624" max="3631" width="9.81640625" style="10" customWidth="1"/>
    <col min="3632" max="3878" width="9.1796875" style="10"/>
    <col min="3879" max="3879" width="51.1796875" style="10" customWidth="1"/>
    <col min="3880" max="3887" width="9.81640625" style="10" customWidth="1"/>
    <col min="3888" max="4134" width="9.1796875" style="10"/>
    <col min="4135" max="4135" width="51.1796875" style="10" customWidth="1"/>
    <col min="4136" max="4143" width="9.81640625" style="10" customWidth="1"/>
    <col min="4144" max="4390" width="9.1796875" style="10"/>
    <col min="4391" max="4391" width="51.1796875" style="10" customWidth="1"/>
    <col min="4392" max="4399" width="9.81640625" style="10" customWidth="1"/>
    <col min="4400" max="4646" width="9.1796875" style="10"/>
    <col min="4647" max="4647" width="51.1796875" style="10" customWidth="1"/>
    <col min="4648" max="4655" width="9.81640625" style="10" customWidth="1"/>
    <col min="4656" max="4902" width="9.1796875" style="10"/>
    <col min="4903" max="4903" width="51.1796875" style="10" customWidth="1"/>
    <col min="4904" max="4911" width="9.81640625" style="10" customWidth="1"/>
    <col min="4912" max="5158" width="9.1796875" style="10"/>
    <col min="5159" max="5159" width="51.1796875" style="10" customWidth="1"/>
    <col min="5160" max="5167" width="9.81640625" style="10" customWidth="1"/>
    <col min="5168" max="5414" width="9.1796875" style="10"/>
    <col min="5415" max="5415" width="51.1796875" style="10" customWidth="1"/>
    <col min="5416" max="5423" width="9.81640625" style="10" customWidth="1"/>
    <col min="5424" max="5670" width="9.1796875" style="10"/>
    <col min="5671" max="5671" width="51.1796875" style="10" customWidth="1"/>
    <col min="5672" max="5679" width="9.81640625" style="10" customWidth="1"/>
    <col min="5680" max="5926" width="9.1796875" style="10"/>
    <col min="5927" max="5927" width="51.1796875" style="10" customWidth="1"/>
    <col min="5928" max="5935" width="9.81640625" style="10" customWidth="1"/>
    <col min="5936" max="6182" width="9.1796875" style="10"/>
    <col min="6183" max="6183" width="51.1796875" style="10" customWidth="1"/>
    <col min="6184" max="6191" width="9.81640625" style="10" customWidth="1"/>
    <col min="6192" max="6438" width="9.1796875" style="10"/>
    <col min="6439" max="6439" width="51.1796875" style="10" customWidth="1"/>
    <col min="6440" max="6447" width="9.81640625" style="10" customWidth="1"/>
    <col min="6448" max="6694" width="9.1796875" style="10"/>
    <col min="6695" max="6695" width="51.1796875" style="10" customWidth="1"/>
    <col min="6696" max="6703" width="9.81640625" style="10" customWidth="1"/>
    <col min="6704" max="6950" width="9.1796875" style="10"/>
    <col min="6951" max="6951" width="51.1796875" style="10" customWidth="1"/>
    <col min="6952" max="6959" width="9.81640625" style="10" customWidth="1"/>
    <col min="6960" max="7206" width="9.1796875" style="10"/>
    <col min="7207" max="7207" width="51.1796875" style="10" customWidth="1"/>
    <col min="7208" max="7215" width="9.81640625" style="10" customWidth="1"/>
    <col min="7216" max="7462" width="9.1796875" style="10"/>
    <col min="7463" max="7463" width="51.1796875" style="10" customWidth="1"/>
    <col min="7464" max="7471" width="9.81640625" style="10" customWidth="1"/>
    <col min="7472" max="7718" width="9.1796875" style="10"/>
    <col min="7719" max="7719" width="51.1796875" style="10" customWidth="1"/>
    <col min="7720" max="7727" width="9.81640625" style="10" customWidth="1"/>
    <col min="7728" max="7974" width="9.1796875" style="10"/>
    <col min="7975" max="7975" width="51.1796875" style="10" customWidth="1"/>
    <col min="7976" max="7983" width="9.81640625" style="10" customWidth="1"/>
    <col min="7984" max="8230" width="9.1796875" style="10"/>
    <col min="8231" max="8231" width="51.1796875" style="10" customWidth="1"/>
    <col min="8232" max="8239" width="9.81640625" style="10" customWidth="1"/>
    <col min="8240" max="8486" width="9.1796875" style="10"/>
    <col min="8487" max="8487" width="51.1796875" style="10" customWidth="1"/>
    <col min="8488" max="8495" width="9.81640625" style="10" customWidth="1"/>
    <col min="8496" max="8742" width="9.1796875" style="10"/>
    <col min="8743" max="8743" width="51.1796875" style="10" customWidth="1"/>
    <col min="8744" max="8751" width="9.81640625" style="10" customWidth="1"/>
    <col min="8752" max="8998" width="9.1796875" style="10"/>
    <col min="8999" max="8999" width="51.1796875" style="10" customWidth="1"/>
    <col min="9000" max="9007" width="9.81640625" style="10" customWidth="1"/>
    <col min="9008" max="9254" width="9.1796875" style="10"/>
    <col min="9255" max="9255" width="51.1796875" style="10" customWidth="1"/>
    <col min="9256" max="9263" width="9.81640625" style="10" customWidth="1"/>
    <col min="9264" max="9510" width="9.1796875" style="10"/>
    <col min="9511" max="9511" width="51.1796875" style="10" customWidth="1"/>
    <col min="9512" max="9519" width="9.81640625" style="10" customWidth="1"/>
    <col min="9520" max="9766" width="9.1796875" style="10"/>
    <col min="9767" max="9767" width="51.1796875" style="10" customWidth="1"/>
    <col min="9768" max="9775" width="9.81640625" style="10" customWidth="1"/>
    <col min="9776" max="10022" width="9.1796875" style="10"/>
    <col min="10023" max="10023" width="51.1796875" style="10" customWidth="1"/>
    <col min="10024" max="10031" width="9.81640625" style="10" customWidth="1"/>
    <col min="10032" max="10278" width="9.1796875" style="10"/>
    <col min="10279" max="10279" width="51.1796875" style="10" customWidth="1"/>
    <col min="10280" max="10287" width="9.81640625" style="10" customWidth="1"/>
    <col min="10288" max="10534" width="9.1796875" style="10"/>
    <col min="10535" max="10535" width="51.1796875" style="10" customWidth="1"/>
    <col min="10536" max="10543" width="9.81640625" style="10" customWidth="1"/>
    <col min="10544" max="10790" width="9.1796875" style="10"/>
    <col min="10791" max="10791" width="51.1796875" style="10" customWidth="1"/>
    <col min="10792" max="10799" width="9.81640625" style="10" customWidth="1"/>
    <col min="10800" max="11046" width="9.1796875" style="10"/>
    <col min="11047" max="11047" width="51.1796875" style="10" customWidth="1"/>
    <col min="11048" max="11055" width="9.81640625" style="10" customWidth="1"/>
    <col min="11056" max="11302" width="9.1796875" style="10"/>
    <col min="11303" max="11303" width="51.1796875" style="10" customWidth="1"/>
    <col min="11304" max="11311" width="9.81640625" style="10" customWidth="1"/>
    <col min="11312" max="11558" width="9.1796875" style="10"/>
    <col min="11559" max="11559" width="51.1796875" style="10" customWidth="1"/>
    <col min="11560" max="11567" width="9.81640625" style="10" customWidth="1"/>
    <col min="11568" max="11814" width="9.1796875" style="10"/>
    <col min="11815" max="11815" width="51.1796875" style="10" customWidth="1"/>
    <col min="11816" max="11823" width="9.81640625" style="10" customWidth="1"/>
    <col min="11824" max="12070" width="9.1796875" style="10"/>
    <col min="12071" max="12071" width="51.1796875" style="10" customWidth="1"/>
    <col min="12072" max="12079" width="9.81640625" style="10" customWidth="1"/>
    <col min="12080" max="12326" width="9.1796875" style="10"/>
    <col min="12327" max="12327" width="51.1796875" style="10" customWidth="1"/>
    <col min="12328" max="12335" width="9.81640625" style="10" customWidth="1"/>
    <col min="12336" max="12582" width="9.1796875" style="10"/>
    <col min="12583" max="12583" width="51.1796875" style="10" customWidth="1"/>
    <col min="12584" max="12591" width="9.81640625" style="10" customWidth="1"/>
    <col min="12592" max="12838" width="9.1796875" style="10"/>
    <col min="12839" max="12839" width="51.1796875" style="10" customWidth="1"/>
    <col min="12840" max="12847" width="9.81640625" style="10" customWidth="1"/>
    <col min="12848" max="13094" width="9.1796875" style="10"/>
    <col min="13095" max="13095" width="51.1796875" style="10" customWidth="1"/>
    <col min="13096" max="13103" width="9.81640625" style="10" customWidth="1"/>
    <col min="13104" max="13350" width="9.1796875" style="10"/>
    <col min="13351" max="13351" width="51.1796875" style="10" customWidth="1"/>
    <col min="13352" max="13359" width="9.81640625" style="10" customWidth="1"/>
    <col min="13360" max="13606" width="9.1796875" style="10"/>
    <col min="13607" max="13607" width="51.1796875" style="10" customWidth="1"/>
    <col min="13608" max="13615" width="9.81640625" style="10" customWidth="1"/>
    <col min="13616" max="13862" width="9.1796875" style="10"/>
    <col min="13863" max="13863" width="51.1796875" style="10" customWidth="1"/>
    <col min="13864" max="13871" width="9.81640625" style="10" customWidth="1"/>
    <col min="13872" max="14118" width="9.1796875" style="10"/>
    <col min="14119" max="14119" width="51.1796875" style="10" customWidth="1"/>
    <col min="14120" max="14127" width="9.81640625" style="10" customWidth="1"/>
    <col min="14128" max="14374" width="9.1796875" style="10"/>
    <col min="14375" max="14375" width="51.1796875" style="10" customWidth="1"/>
    <col min="14376" max="14383" width="9.81640625" style="10" customWidth="1"/>
    <col min="14384" max="14630" width="9.1796875" style="10"/>
    <col min="14631" max="14631" width="51.1796875" style="10" customWidth="1"/>
    <col min="14632" max="14639" width="9.81640625" style="10" customWidth="1"/>
    <col min="14640" max="14886" width="9.1796875" style="10"/>
    <col min="14887" max="14887" width="51.1796875" style="10" customWidth="1"/>
    <col min="14888" max="14895" width="9.81640625" style="10" customWidth="1"/>
    <col min="14896" max="15142" width="9.1796875" style="10"/>
    <col min="15143" max="15143" width="51.1796875" style="10" customWidth="1"/>
    <col min="15144" max="15151" width="9.81640625" style="10" customWidth="1"/>
    <col min="15152" max="15398" width="9.1796875" style="10"/>
    <col min="15399" max="15399" width="51.1796875" style="10" customWidth="1"/>
    <col min="15400" max="15407" width="9.81640625" style="10" customWidth="1"/>
    <col min="15408" max="15654" width="9.1796875" style="10"/>
    <col min="15655" max="15655" width="51.1796875" style="10" customWidth="1"/>
    <col min="15656" max="15663" width="9.81640625" style="10" customWidth="1"/>
    <col min="15664" max="15910" width="9.1796875" style="10"/>
    <col min="15911" max="15911" width="51.1796875" style="10" customWidth="1"/>
    <col min="15912" max="15919" width="9.81640625" style="10" customWidth="1"/>
    <col min="15920" max="16384" width="9.1796875" style="10"/>
  </cols>
  <sheetData>
    <row r="1" spans="2:12" s="1" customFormat="1" ht="17.25" customHeight="1" x14ac:dyDescent="0.3">
      <c r="B1" s="40"/>
      <c r="C1" s="41"/>
      <c r="D1" s="42"/>
      <c r="E1" s="42"/>
      <c r="L1" s="36" t="s">
        <v>189</v>
      </c>
    </row>
    <row r="2" spans="2:12" s="1" customFormat="1" ht="27.75" customHeight="1" x14ac:dyDescent="0.3">
      <c r="B2" s="178" t="s">
        <v>190</v>
      </c>
      <c r="C2" s="178"/>
      <c r="D2" s="178"/>
      <c r="E2" s="178"/>
      <c r="F2" s="178"/>
      <c r="G2" s="178"/>
      <c r="H2" s="178"/>
      <c r="I2" s="178"/>
      <c r="J2" s="178"/>
      <c r="K2" s="178"/>
      <c r="L2" s="178"/>
    </row>
    <row r="3" spans="2:12" s="1" customFormat="1" ht="15.75" customHeight="1" x14ac:dyDescent="0.3">
      <c r="B3" s="179">
        <v>2022</v>
      </c>
      <c r="C3" s="179"/>
      <c r="D3" s="179"/>
      <c r="E3" s="179"/>
      <c r="F3" s="179"/>
      <c r="G3" s="179"/>
      <c r="H3" s="179"/>
      <c r="I3" s="179"/>
      <c r="J3" s="179"/>
      <c r="K3" s="179"/>
      <c r="L3" s="179"/>
    </row>
    <row r="4" spans="2:12" ht="15" customHeight="1" x14ac:dyDescent="0.2">
      <c r="B4" s="10" t="s">
        <v>115</v>
      </c>
      <c r="H4" s="11"/>
      <c r="I4" s="11"/>
      <c r="J4" s="11"/>
      <c r="K4" s="11"/>
      <c r="L4" s="11"/>
    </row>
    <row r="5" spans="2:12" ht="12" customHeight="1" x14ac:dyDescent="0.2">
      <c r="B5" s="37" t="s">
        <v>72</v>
      </c>
      <c r="C5" s="183" t="s">
        <v>2</v>
      </c>
      <c r="D5" s="183" t="s">
        <v>288</v>
      </c>
      <c r="E5" s="183" t="s">
        <v>290</v>
      </c>
      <c r="F5" s="183" t="s">
        <v>289</v>
      </c>
      <c r="G5" s="183" t="s">
        <v>192</v>
      </c>
      <c r="H5" s="183" t="s">
        <v>71</v>
      </c>
      <c r="I5" s="183" t="s">
        <v>7</v>
      </c>
      <c r="J5" s="183" t="s">
        <v>191</v>
      </c>
      <c r="K5" s="183" t="s">
        <v>9</v>
      </c>
      <c r="L5" s="183" t="s">
        <v>193</v>
      </c>
    </row>
    <row r="6" spans="2:12" ht="97.5" customHeight="1" x14ac:dyDescent="0.25">
      <c r="B6" s="43" t="s">
        <v>46</v>
      </c>
      <c r="C6" s="183"/>
      <c r="D6" s="183" t="s">
        <v>3</v>
      </c>
      <c r="E6" s="193"/>
      <c r="F6" s="183" t="s">
        <v>4</v>
      </c>
      <c r="G6" s="183" t="s">
        <v>5</v>
      </c>
      <c r="H6" s="183" t="s">
        <v>6</v>
      </c>
      <c r="I6" s="193" t="s">
        <v>7</v>
      </c>
      <c r="J6" s="183" t="s">
        <v>8</v>
      </c>
      <c r="K6" s="183" t="s">
        <v>9</v>
      </c>
      <c r="L6" s="183" t="s">
        <v>9</v>
      </c>
    </row>
    <row r="7" spans="2:12" ht="14" customHeight="1" x14ac:dyDescent="0.25">
      <c r="B7" s="40" t="s">
        <v>0</v>
      </c>
      <c r="C7" s="55">
        <v>827869</v>
      </c>
      <c r="D7" s="55">
        <v>9279</v>
      </c>
      <c r="E7" s="55">
        <v>9442</v>
      </c>
      <c r="F7" s="55">
        <v>27310</v>
      </c>
      <c r="G7" s="55">
        <v>10879</v>
      </c>
      <c r="H7" s="55">
        <v>27925</v>
      </c>
      <c r="I7" s="55">
        <v>330359</v>
      </c>
      <c r="J7" s="55">
        <v>212598</v>
      </c>
      <c r="K7" s="55">
        <v>104903</v>
      </c>
      <c r="L7" s="55">
        <v>16155</v>
      </c>
    </row>
    <row r="8" spans="2:12" ht="14" customHeight="1" x14ac:dyDescent="0.2">
      <c r="B8" s="10" t="s">
        <v>53</v>
      </c>
      <c r="C8" s="14">
        <v>8730</v>
      </c>
      <c r="D8" s="14">
        <v>220</v>
      </c>
      <c r="E8" s="14">
        <v>64</v>
      </c>
      <c r="F8" s="14">
        <v>242</v>
      </c>
      <c r="G8" s="14">
        <v>91</v>
      </c>
      <c r="H8" s="14">
        <v>219</v>
      </c>
      <c r="I8" s="14">
        <v>4493</v>
      </c>
      <c r="J8" s="14">
        <v>2856</v>
      </c>
      <c r="K8" s="14">
        <v>1224</v>
      </c>
      <c r="L8" s="14">
        <v>245</v>
      </c>
    </row>
    <row r="9" spans="2:12" ht="14" customHeight="1" x14ac:dyDescent="0.2">
      <c r="B9" s="10" t="s">
        <v>47</v>
      </c>
      <c r="C9" s="14">
        <v>3047</v>
      </c>
      <c r="D9" s="14">
        <v>24</v>
      </c>
      <c r="E9" s="14">
        <v>189</v>
      </c>
      <c r="F9" s="14">
        <v>66</v>
      </c>
      <c r="G9" s="14">
        <v>12</v>
      </c>
      <c r="H9" s="14">
        <v>47</v>
      </c>
      <c r="I9" s="14">
        <v>1620</v>
      </c>
      <c r="J9" s="14">
        <v>1344</v>
      </c>
      <c r="K9" s="14">
        <v>128</v>
      </c>
      <c r="L9" s="14">
        <v>36</v>
      </c>
    </row>
    <row r="10" spans="2:12" ht="14" customHeight="1" x14ac:dyDescent="0.2">
      <c r="B10" s="10" t="s">
        <v>48</v>
      </c>
      <c r="C10" s="14">
        <f t="shared" ref="C10:L10" si="0">+SUM(C11:C34)</f>
        <v>194885</v>
      </c>
      <c r="D10" s="14">
        <f t="shared" si="0"/>
        <v>2072</v>
      </c>
      <c r="E10" s="14">
        <f t="shared" si="0"/>
        <v>3855</v>
      </c>
      <c r="F10" s="14">
        <f t="shared" si="0"/>
        <v>6748</v>
      </c>
      <c r="G10" s="14">
        <f t="shared" si="0"/>
        <v>1727</v>
      </c>
      <c r="H10" s="14">
        <f t="shared" si="0"/>
        <v>3291</v>
      </c>
      <c r="I10" s="14">
        <f t="shared" si="0"/>
        <v>84252</v>
      </c>
      <c r="J10" s="14">
        <f t="shared" si="0"/>
        <v>62816</v>
      </c>
      <c r="K10" s="14">
        <f t="shared" si="0"/>
        <v>21475</v>
      </c>
      <c r="L10" s="14">
        <f t="shared" si="0"/>
        <v>2857</v>
      </c>
    </row>
    <row r="11" spans="2:12" s="99" customFormat="1" ht="14" hidden="1" customHeight="1" outlineLevel="1" x14ac:dyDescent="0.35">
      <c r="B11" s="100" t="s">
        <v>291</v>
      </c>
      <c r="C11" s="111">
        <v>27641</v>
      </c>
      <c r="D11" s="111">
        <v>452</v>
      </c>
      <c r="E11" s="111">
        <v>258</v>
      </c>
      <c r="F11" s="111">
        <v>519</v>
      </c>
      <c r="G11" s="111">
        <v>248</v>
      </c>
      <c r="H11" s="111">
        <v>169</v>
      </c>
      <c r="I11" s="111">
        <v>7928</v>
      </c>
      <c r="J11" s="111">
        <v>7216</v>
      </c>
      <c r="K11" s="111">
        <v>1451</v>
      </c>
      <c r="L11" s="111">
        <v>272</v>
      </c>
    </row>
    <row r="12" spans="2:12" s="99" customFormat="1" ht="14" hidden="1" customHeight="1" outlineLevel="1" x14ac:dyDescent="0.35">
      <c r="B12" s="100" t="s">
        <v>292</v>
      </c>
      <c r="C12" s="111">
        <v>4212</v>
      </c>
      <c r="D12" s="111">
        <v>99</v>
      </c>
      <c r="E12" s="111">
        <v>8</v>
      </c>
      <c r="F12" s="111">
        <v>214</v>
      </c>
      <c r="G12" s="111">
        <v>78</v>
      </c>
      <c r="H12" s="111">
        <v>218</v>
      </c>
      <c r="I12" s="111">
        <v>1966</v>
      </c>
      <c r="J12" s="111">
        <v>1819</v>
      </c>
      <c r="K12" s="111">
        <v>754</v>
      </c>
      <c r="L12" s="111">
        <v>101</v>
      </c>
    </row>
    <row r="13" spans="2:12" s="99" customFormat="1" ht="14" hidden="1" customHeight="1" outlineLevel="1" x14ac:dyDescent="0.35">
      <c r="B13" s="100" t="s">
        <v>293</v>
      </c>
      <c r="C13" s="111">
        <v>333</v>
      </c>
      <c r="D13" s="160" t="s">
        <v>100</v>
      </c>
      <c r="E13" s="160" t="s">
        <v>100</v>
      </c>
      <c r="F13" s="160" t="s">
        <v>100</v>
      </c>
      <c r="G13" s="160" t="s">
        <v>100</v>
      </c>
      <c r="H13" s="160" t="s">
        <v>100</v>
      </c>
      <c r="I13" s="111">
        <v>27</v>
      </c>
      <c r="J13" s="160" t="s">
        <v>100</v>
      </c>
      <c r="K13" s="160" t="s">
        <v>100</v>
      </c>
      <c r="L13" s="160" t="s">
        <v>100</v>
      </c>
    </row>
    <row r="14" spans="2:12" s="99" customFormat="1" ht="14" hidden="1" customHeight="1" outlineLevel="1" x14ac:dyDescent="0.35">
      <c r="B14" s="100" t="s">
        <v>294</v>
      </c>
      <c r="C14" s="111">
        <v>10022</v>
      </c>
      <c r="D14" s="111">
        <v>41</v>
      </c>
      <c r="E14" s="111">
        <v>259</v>
      </c>
      <c r="F14" s="111">
        <v>343</v>
      </c>
      <c r="G14" s="111">
        <v>47</v>
      </c>
      <c r="H14" s="111">
        <v>89</v>
      </c>
      <c r="I14" s="111">
        <v>5597</v>
      </c>
      <c r="J14" s="111">
        <v>3602</v>
      </c>
      <c r="K14" s="111">
        <v>1228</v>
      </c>
      <c r="L14" s="111">
        <v>173</v>
      </c>
    </row>
    <row r="15" spans="2:12" s="99" customFormat="1" ht="14" hidden="1" customHeight="1" outlineLevel="1" x14ac:dyDescent="0.35">
      <c r="B15" s="100" t="s">
        <v>295</v>
      </c>
      <c r="C15" s="111">
        <v>7797</v>
      </c>
      <c r="D15" s="111">
        <v>62</v>
      </c>
      <c r="E15" s="111">
        <v>638</v>
      </c>
      <c r="F15" s="111">
        <v>545</v>
      </c>
      <c r="G15" s="111">
        <v>51</v>
      </c>
      <c r="H15" s="111">
        <v>60</v>
      </c>
      <c r="I15" s="111">
        <v>5267</v>
      </c>
      <c r="J15" s="111">
        <v>5177</v>
      </c>
      <c r="K15" s="111">
        <v>1122</v>
      </c>
      <c r="L15" s="111">
        <v>125</v>
      </c>
    </row>
    <row r="16" spans="2:12" s="99" customFormat="1" ht="14" hidden="1" customHeight="1" outlineLevel="1" x14ac:dyDescent="0.35">
      <c r="B16" s="100" t="s">
        <v>296</v>
      </c>
      <c r="C16" s="111">
        <v>5840</v>
      </c>
      <c r="D16" s="111">
        <v>111</v>
      </c>
      <c r="E16" s="111">
        <v>314</v>
      </c>
      <c r="F16" s="111">
        <v>533</v>
      </c>
      <c r="G16" s="111">
        <v>43</v>
      </c>
      <c r="H16" s="111">
        <v>150</v>
      </c>
      <c r="I16" s="111">
        <v>2956</v>
      </c>
      <c r="J16" s="111">
        <v>1615</v>
      </c>
      <c r="K16" s="111">
        <v>578</v>
      </c>
      <c r="L16" s="111">
        <v>1</v>
      </c>
    </row>
    <row r="17" spans="2:12" s="99" customFormat="1" ht="14" hidden="1" customHeight="1" outlineLevel="1" x14ac:dyDescent="0.35">
      <c r="B17" s="100" t="s">
        <v>297</v>
      </c>
      <c r="C17" s="111">
        <v>6467</v>
      </c>
      <c r="D17" s="111">
        <v>19</v>
      </c>
      <c r="E17" s="111">
        <v>338</v>
      </c>
      <c r="F17" s="111">
        <v>363</v>
      </c>
      <c r="G17" s="111">
        <v>94</v>
      </c>
      <c r="H17" s="111">
        <v>76</v>
      </c>
      <c r="I17" s="111">
        <v>2696</v>
      </c>
      <c r="J17" s="111">
        <v>3057</v>
      </c>
      <c r="K17" s="111">
        <v>623</v>
      </c>
      <c r="L17" s="111">
        <v>27</v>
      </c>
    </row>
    <row r="18" spans="2:12" s="99" customFormat="1" ht="14" hidden="1" customHeight="1" outlineLevel="1" x14ac:dyDescent="0.35">
      <c r="B18" s="100" t="s">
        <v>298</v>
      </c>
      <c r="C18" s="111">
        <v>5360</v>
      </c>
      <c r="D18" s="160" t="s">
        <v>100</v>
      </c>
      <c r="E18" s="111">
        <v>36</v>
      </c>
      <c r="F18" s="111">
        <v>398</v>
      </c>
      <c r="G18" s="111">
        <v>40</v>
      </c>
      <c r="H18" s="111">
        <v>46</v>
      </c>
      <c r="I18" s="111">
        <v>2107</v>
      </c>
      <c r="J18" s="111">
        <v>1795</v>
      </c>
      <c r="K18" s="111">
        <v>349</v>
      </c>
      <c r="L18" s="111">
        <v>43</v>
      </c>
    </row>
    <row r="19" spans="2:12" s="99" customFormat="1" ht="14" hidden="1" customHeight="1" outlineLevel="1" x14ac:dyDescent="0.35">
      <c r="B19" s="100" t="s">
        <v>299</v>
      </c>
      <c r="C19" s="111">
        <v>2314</v>
      </c>
      <c r="D19" s="111">
        <v>4</v>
      </c>
      <c r="E19" s="160" t="s">
        <v>100</v>
      </c>
      <c r="F19" s="111">
        <v>35</v>
      </c>
      <c r="G19" s="111">
        <v>35</v>
      </c>
      <c r="H19" s="111">
        <v>70</v>
      </c>
      <c r="I19" s="111">
        <v>1308</v>
      </c>
      <c r="J19" s="111">
        <v>823</v>
      </c>
      <c r="K19" s="111">
        <v>334</v>
      </c>
      <c r="L19" s="111">
        <v>102</v>
      </c>
    </row>
    <row r="20" spans="2:12" s="99" customFormat="1" ht="14" hidden="1" customHeight="1" outlineLevel="1" x14ac:dyDescent="0.35">
      <c r="B20" s="100" t="s">
        <v>300</v>
      </c>
      <c r="C20" s="111">
        <v>948</v>
      </c>
      <c r="D20" s="160" t="s">
        <v>100</v>
      </c>
      <c r="E20" s="160" t="s">
        <v>100</v>
      </c>
      <c r="F20" s="160" t="s">
        <v>100</v>
      </c>
      <c r="G20" s="160" t="s">
        <v>100</v>
      </c>
      <c r="H20" s="111">
        <v>2</v>
      </c>
      <c r="I20" s="111">
        <v>705</v>
      </c>
      <c r="J20" s="111">
        <v>646</v>
      </c>
      <c r="K20" s="111">
        <v>10</v>
      </c>
      <c r="L20" s="160" t="s">
        <v>100</v>
      </c>
    </row>
    <row r="21" spans="2:12" s="99" customFormat="1" ht="14" hidden="1" customHeight="1" outlineLevel="1" x14ac:dyDescent="0.35">
      <c r="B21" s="100" t="s">
        <v>301</v>
      </c>
      <c r="C21" s="111">
        <v>6805</v>
      </c>
      <c r="D21" s="111">
        <v>31</v>
      </c>
      <c r="E21" s="111">
        <v>43</v>
      </c>
      <c r="F21" s="111">
        <v>115</v>
      </c>
      <c r="G21" s="111">
        <v>166</v>
      </c>
      <c r="H21" s="111">
        <v>203</v>
      </c>
      <c r="I21" s="111">
        <v>3039</v>
      </c>
      <c r="J21" s="111">
        <v>1825</v>
      </c>
      <c r="K21" s="111">
        <v>1210</v>
      </c>
      <c r="L21" s="111">
        <v>56</v>
      </c>
    </row>
    <row r="22" spans="2:12" s="99" customFormat="1" ht="14" hidden="1" customHeight="1" outlineLevel="1" x14ac:dyDescent="0.35">
      <c r="B22" s="100" t="s">
        <v>302</v>
      </c>
      <c r="C22" s="111">
        <v>7216</v>
      </c>
      <c r="D22" s="111">
        <v>15</v>
      </c>
      <c r="E22" s="111">
        <v>34</v>
      </c>
      <c r="F22" s="111">
        <v>83</v>
      </c>
      <c r="G22" s="111">
        <v>104</v>
      </c>
      <c r="H22" s="111">
        <v>219</v>
      </c>
      <c r="I22" s="111">
        <v>1321</v>
      </c>
      <c r="J22" s="111">
        <v>668</v>
      </c>
      <c r="K22" s="111">
        <v>1116</v>
      </c>
      <c r="L22" s="111">
        <v>76</v>
      </c>
    </row>
    <row r="23" spans="2:12" s="99" customFormat="1" ht="14" hidden="1" customHeight="1" outlineLevel="1" x14ac:dyDescent="0.35">
      <c r="B23" s="100" t="s">
        <v>303</v>
      </c>
      <c r="C23" s="111">
        <v>13213</v>
      </c>
      <c r="D23" s="111">
        <v>74</v>
      </c>
      <c r="E23" s="111">
        <v>170</v>
      </c>
      <c r="F23" s="111">
        <v>585</v>
      </c>
      <c r="G23" s="111">
        <v>107</v>
      </c>
      <c r="H23" s="111">
        <v>213</v>
      </c>
      <c r="I23" s="111">
        <v>4556</v>
      </c>
      <c r="J23" s="111">
        <v>4445</v>
      </c>
      <c r="K23" s="111">
        <v>1575</v>
      </c>
      <c r="L23" s="111">
        <v>519</v>
      </c>
    </row>
    <row r="24" spans="2:12" s="99" customFormat="1" ht="14" hidden="1" customHeight="1" outlineLevel="1" x14ac:dyDescent="0.35">
      <c r="B24" s="100" t="s">
        <v>304</v>
      </c>
      <c r="C24" s="111">
        <v>9074</v>
      </c>
      <c r="D24" s="111">
        <v>224</v>
      </c>
      <c r="E24" s="111">
        <v>325</v>
      </c>
      <c r="F24" s="111">
        <v>813</v>
      </c>
      <c r="G24" s="111">
        <v>120</v>
      </c>
      <c r="H24" s="111">
        <v>195</v>
      </c>
      <c r="I24" s="111">
        <v>5401</v>
      </c>
      <c r="J24" s="111">
        <v>4292</v>
      </c>
      <c r="K24" s="111">
        <v>1057</v>
      </c>
      <c r="L24" s="111">
        <v>78</v>
      </c>
    </row>
    <row r="25" spans="2:12" s="99" customFormat="1" ht="14" hidden="1" customHeight="1" outlineLevel="1" x14ac:dyDescent="0.35">
      <c r="B25" s="100" t="s">
        <v>305</v>
      </c>
      <c r="C25" s="111">
        <v>4495</v>
      </c>
      <c r="D25" s="111">
        <v>24</v>
      </c>
      <c r="E25" s="111">
        <v>133</v>
      </c>
      <c r="F25" s="111">
        <v>269</v>
      </c>
      <c r="G25" s="111">
        <v>28</v>
      </c>
      <c r="H25" s="111">
        <v>47</v>
      </c>
      <c r="I25" s="111">
        <v>1818</v>
      </c>
      <c r="J25" s="111">
        <v>1553</v>
      </c>
      <c r="K25" s="111">
        <v>664</v>
      </c>
      <c r="L25" s="111">
        <v>2</v>
      </c>
    </row>
    <row r="26" spans="2:12" s="99" customFormat="1" ht="14" hidden="1" customHeight="1" outlineLevel="1" x14ac:dyDescent="0.35">
      <c r="B26" s="100" t="s">
        <v>306</v>
      </c>
      <c r="C26" s="111">
        <v>18108</v>
      </c>
      <c r="D26" s="111">
        <v>203</v>
      </c>
      <c r="E26" s="111">
        <v>386</v>
      </c>
      <c r="F26" s="111">
        <v>966</v>
      </c>
      <c r="G26" s="111">
        <v>244</v>
      </c>
      <c r="H26" s="111">
        <v>319</v>
      </c>
      <c r="I26" s="111">
        <v>9578</v>
      </c>
      <c r="J26" s="111">
        <v>8021</v>
      </c>
      <c r="K26" s="111">
        <v>2316</v>
      </c>
      <c r="L26" s="111">
        <v>336</v>
      </c>
    </row>
    <row r="27" spans="2:12" s="99" customFormat="1" ht="14" hidden="1" customHeight="1" outlineLevel="1" x14ac:dyDescent="0.35">
      <c r="B27" s="100" t="s">
        <v>307</v>
      </c>
      <c r="C27" s="111">
        <v>7321</v>
      </c>
      <c r="D27" s="111">
        <v>2</v>
      </c>
      <c r="E27" s="111">
        <v>1</v>
      </c>
      <c r="F27" s="111">
        <v>34</v>
      </c>
      <c r="G27" s="111">
        <v>9</v>
      </c>
      <c r="H27" s="111">
        <v>87</v>
      </c>
      <c r="I27" s="111">
        <v>3510</v>
      </c>
      <c r="J27" s="111">
        <v>725</v>
      </c>
      <c r="K27" s="111">
        <v>625</v>
      </c>
      <c r="L27" s="111">
        <v>13</v>
      </c>
    </row>
    <row r="28" spans="2:12" s="99" customFormat="1" ht="14" hidden="1" customHeight="1" outlineLevel="1" x14ac:dyDescent="0.35">
      <c r="B28" s="100" t="s">
        <v>308</v>
      </c>
      <c r="C28" s="111">
        <v>11952</v>
      </c>
      <c r="D28" s="111">
        <v>217</v>
      </c>
      <c r="E28" s="111">
        <v>43</v>
      </c>
      <c r="F28" s="111">
        <v>73</v>
      </c>
      <c r="G28" s="111">
        <v>40</v>
      </c>
      <c r="H28" s="111">
        <v>186</v>
      </c>
      <c r="I28" s="111">
        <v>3923</v>
      </c>
      <c r="J28" s="111">
        <v>3821</v>
      </c>
      <c r="K28" s="111">
        <v>1405</v>
      </c>
      <c r="L28" s="111">
        <v>166</v>
      </c>
    </row>
    <row r="29" spans="2:12" s="99" customFormat="1" ht="14" hidden="1" customHeight="1" outlineLevel="1" x14ac:dyDescent="0.35">
      <c r="B29" s="100" t="s">
        <v>309</v>
      </c>
      <c r="C29" s="111">
        <v>7199</v>
      </c>
      <c r="D29" s="111">
        <v>112</v>
      </c>
      <c r="E29" s="111">
        <v>416</v>
      </c>
      <c r="F29" s="111">
        <v>261</v>
      </c>
      <c r="G29" s="111">
        <v>73</v>
      </c>
      <c r="H29" s="111">
        <v>88</v>
      </c>
      <c r="I29" s="111">
        <v>3562</v>
      </c>
      <c r="J29" s="111">
        <v>2619</v>
      </c>
      <c r="K29" s="111">
        <v>965</v>
      </c>
      <c r="L29" s="111">
        <v>131</v>
      </c>
    </row>
    <row r="30" spans="2:12" s="99" customFormat="1" ht="14" hidden="1" customHeight="1" outlineLevel="1" x14ac:dyDescent="0.35">
      <c r="B30" s="100" t="s">
        <v>310</v>
      </c>
      <c r="C30" s="111">
        <v>20254</v>
      </c>
      <c r="D30" s="111">
        <v>178</v>
      </c>
      <c r="E30" s="111">
        <v>148</v>
      </c>
      <c r="F30" s="111">
        <v>123</v>
      </c>
      <c r="G30" s="111">
        <v>61</v>
      </c>
      <c r="H30" s="111">
        <v>622</v>
      </c>
      <c r="I30" s="111">
        <v>7986</v>
      </c>
      <c r="J30" s="111">
        <v>4406</v>
      </c>
      <c r="K30" s="111">
        <v>1170</v>
      </c>
      <c r="L30" s="111">
        <v>366</v>
      </c>
    </row>
    <row r="31" spans="2:12" s="99" customFormat="1" ht="14" hidden="1" customHeight="1" outlineLevel="1" x14ac:dyDescent="0.35">
      <c r="B31" s="100" t="s">
        <v>311</v>
      </c>
      <c r="C31" s="111">
        <v>3280</v>
      </c>
      <c r="D31" s="111">
        <v>72</v>
      </c>
      <c r="E31" s="160" t="s">
        <v>100</v>
      </c>
      <c r="F31" s="111">
        <v>50</v>
      </c>
      <c r="G31" s="111">
        <v>15</v>
      </c>
      <c r="H31" s="111">
        <v>83</v>
      </c>
      <c r="I31" s="111">
        <v>1335</v>
      </c>
      <c r="J31" s="111">
        <v>886</v>
      </c>
      <c r="K31" s="111">
        <v>148</v>
      </c>
      <c r="L31" s="111">
        <v>59</v>
      </c>
    </row>
    <row r="32" spans="2:12" s="99" customFormat="1" ht="14" hidden="1" customHeight="1" outlineLevel="1" x14ac:dyDescent="0.35">
      <c r="B32" s="100" t="s">
        <v>312</v>
      </c>
      <c r="C32" s="111">
        <v>5297</v>
      </c>
      <c r="D32" s="111">
        <v>61</v>
      </c>
      <c r="E32" s="111">
        <v>37</v>
      </c>
      <c r="F32" s="111">
        <v>208</v>
      </c>
      <c r="G32" s="111">
        <v>40</v>
      </c>
      <c r="H32" s="111">
        <v>17</v>
      </c>
      <c r="I32" s="111">
        <v>2350</v>
      </c>
      <c r="J32" s="111">
        <v>1477</v>
      </c>
      <c r="K32" s="111">
        <v>1763</v>
      </c>
      <c r="L32" s="111">
        <v>4</v>
      </c>
    </row>
    <row r="33" spans="2:12" s="99" customFormat="1" ht="14" hidden="1" customHeight="1" outlineLevel="1" x14ac:dyDescent="0.35">
      <c r="B33" s="100" t="s">
        <v>313</v>
      </c>
      <c r="C33" s="111">
        <v>3770</v>
      </c>
      <c r="D33" s="111">
        <v>1</v>
      </c>
      <c r="E33" s="111">
        <v>34</v>
      </c>
      <c r="F33" s="111">
        <v>80</v>
      </c>
      <c r="G33" s="111">
        <v>31</v>
      </c>
      <c r="H33" s="111">
        <v>21</v>
      </c>
      <c r="I33" s="111">
        <v>1661</v>
      </c>
      <c r="J33" s="111">
        <v>848</v>
      </c>
      <c r="K33" s="111">
        <v>185</v>
      </c>
      <c r="L33" s="111">
        <v>93</v>
      </c>
    </row>
    <row r="34" spans="2:12" s="99" customFormat="1" ht="14" hidden="1" customHeight="1" outlineLevel="1" x14ac:dyDescent="0.35">
      <c r="B34" s="100" t="s">
        <v>314</v>
      </c>
      <c r="C34" s="111">
        <v>5967</v>
      </c>
      <c r="D34" s="111">
        <v>70</v>
      </c>
      <c r="E34" s="111">
        <v>234</v>
      </c>
      <c r="F34" s="111">
        <v>138</v>
      </c>
      <c r="G34" s="111">
        <v>53</v>
      </c>
      <c r="H34" s="111">
        <v>111</v>
      </c>
      <c r="I34" s="111">
        <v>3655</v>
      </c>
      <c r="J34" s="111">
        <v>1480</v>
      </c>
      <c r="K34" s="111">
        <v>827</v>
      </c>
      <c r="L34" s="111">
        <v>114</v>
      </c>
    </row>
    <row r="35" spans="2:12" s="1" customFormat="1" ht="14" customHeight="1" collapsed="1" x14ac:dyDescent="0.3">
      <c r="B35" s="101" t="s">
        <v>57</v>
      </c>
      <c r="C35" s="14">
        <v>4836</v>
      </c>
      <c r="D35" s="14">
        <v>4</v>
      </c>
      <c r="E35" s="14">
        <v>14</v>
      </c>
      <c r="F35" s="14">
        <v>26</v>
      </c>
      <c r="G35" s="14">
        <v>10</v>
      </c>
      <c r="H35" s="14">
        <v>99</v>
      </c>
      <c r="I35" s="14">
        <v>4202</v>
      </c>
      <c r="J35" s="14">
        <v>643</v>
      </c>
      <c r="K35" s="14">
        <v>303</v>
      </c>
      <c r="L35" s="14">
        <v>18</v>
      </c>
    </row>
    <row r="36" spans="2:12" s="1" customFormat="1" ht="14" customHeight="1" x14ac:dyDescent="0.3">
      <c r="B36" s="101" t="s">
        <v>58</v>
      </c>
      <c r="C36" s="14">
        <v>12458</v>
      </c>
      <c r="D36" s="14">
        <v>163</v>
      </c>
      <c r="E36" s="14">
        <v>64</v>
      </c>
      <c r="F36" s="14">
        <v>608</v>
      </c>
      <c r="G36" s="14">
        <v>128</v>
      </c>
      <c r="H36" s="14">
        <v>441</v>
      </c>
      <c r="I36" s="14">
        <v>7372</v>
      </c>
      <c r="J36" s="14">
        <v>4205</v>
      </c>
      <c r="K36" s="14">
        <v>2484</v>
      </c>
      <c r="L36" s="14">
        <v>360</v>
      </c>
    </row>
    <row r="37" spans="2:12" s="1" customFormat="1" ht="14" customHeight="1" x14ac:dyDescent="0.3">
      <c r="B37" s="103" t="s">
        <v>49</v>
      </c>
      <c r="C37" s="14">
        <v>39197</v>
      </c>
      <c r="D37" s="14">
        <v>416</v>
      </c>
      <c r="E37" s="14">
        <v>749</v>
      </c>
      <c r="F37" s="14">
        <v>1345</v>
      </c>
      <c r="G37" s="14">
        <v>415</v>
      </c>
      <c r="H37" s="14">
        <v>872</v>
      </c>
      <c r="I37" s="14">
        <v>21594</v>
      </c>
      <c r="J37" s="14">
        <v>12587</v>
      </c>
      <c r="K37" s="14">
        <v>4806</v>
      </c>
      <c r="L37" s="14">
        <v>806</v>
      </c>
    </row>
    <row r="38" spans="2:12" s="1" customFormat="1" ht="14" customHeight="1" x14ac:dyDescent="0.3">
      <c r="B38" s="101" t="s">
        <v>50</v>
      </c>
      <c r="C38" s="78">
        <f>+C39+C40+C41</f>
        <v>176359</v>
      </c>
      <c r="D38" s="78">
        <f t="shared" ref="D38:L38" si="1">+D39+D40+D41</f>
        <v>1417</v>
      </c>
      <c r="E38" s="78">
        <f t="shared" si="1"/>
        <v>1025</v>
      </c>
      <c r="F38" s="78">
        <f t="shared" si="1"/>
        <v>3374</v>
      </c>
      <c r="G38" s="78">
        <f t="shared" si="1"/>
        <v>1150</v>
      </c>
      <c r="H38" s="78">
        <f t="shared" si="1"/>
        <v>2321</v>
      </c>
      <c r="I38" s="78">
        <f t="shared" si="1"/>
        <v>51621</v>
      </c>
      <c r="J38" s="78">
        <f t="shared" si="1"/>
        <v>41710</v>
      </c>
      <c r="K38" s="78">
        <f t="shared" si="1"/>
        <v>12976</v>
      </c>
      <c r="L38" s="78">
        <f t="shared" si="1"/>
        <v>1696</v>
      </c>
    </row>
    <row r="39" spans="2:12" s="1" customFormat="1" ht="14" hidden="1" customHeight="1" outlineLevel="1" x14ac:dyDescent="0.3">
      <c r="B39" s="100" t="s">
        <v>315</v>
      </c>
      <c r="C39" s="111">
        <v>7622</v>
      </c>
      <c r="D39" s="111">
        <v>162</v>
      </c>
      <c r="E39" s="111">
        <v>182</v>
      </c>
      <c r="F39" s="111">
        <v>682</v>
      </c>
      <c r="G39" s="111">
        <v>144</v>
      </c>
      <c r="H39" s="111">
        <v>65</v>
      </c>
      <c r="I39" s="111">
        <v>4829</v>
      </c>
      <c r="J39" s="111">
        <v>6952</v>
      </c>
      <c r="K39" s="111">
        <v>1680</v>
      </c>
      <c r="L39" s="111">
        <v>269</v>
      </c>
    </row>
    <row r="40" spans="2:12" s="1" customFormat="1" ht="14" hidden="1" customHeight="1" outlineLevel="1" x14ac:dyDescent="0.3">
      <c r="B40" s="100" t="s">
        <v>316</v>
      </c>
      <c r="C40" s="111">
        <v>39043</v>
      </c>
      <c r="D40" s="111">
        <v>291</v>
      </c>
      <c r="E40" s="111">
        <v>513</v>
      </c>
      <c r="F40" s="111">
        <v>1309</v>
      </c>
      <c r="G40" s="111">
        <v>606</v>
      </c>
      <c r="H40" s="111">
        <v>853</v>
      </c>
      <c r="I40" s="111">
        <v>17323</v>
      </c>
      <c r="J40" s="111">
        <v>13639</v>
      </c>
      <c r="K40" s="111">
        <v>5307</v>
      </c>
      <c r="L40" s="111">
        <v>741</v>
      </c>
    </row>
    <row r="41" spans="2:12" s="1" customFormat="1" ht="14" hidden="1" customHeight="1" outlineLevel="1" x14ac:dyDescent="0.3">
      <c r="B41" s="100" t="s">
        <v>317</v>
      </c>
      <c r="C41" s="111">
        <v>129694</v>
      </c>
      <c r="D41" s="111">
        <v>964</v>
      </c>
      <c r="E41" s="111">
        <v>330</v>
      </c>
      <c r="F41" s="111">
        <v>1383</v>
      </c>
      <c r="G41" s="111">
        <v>400</v>
      </c>
      <c r="H41" s="111">
        <v>1403</v>
      </c>
      <c r="I41" s="111">
        <v>29469</v>
      </c>
      <c r="J41" s="111">
        <v>21119</v>
      </c>
      <c r="K41" s="111">
        <v>5989</v>
      </c>
      <c r="L41" s="111">
        <v>686</v>
      </c>
    </row>
    <row r="42" spans="2:12" ht="14" customHeight="1" collapsed="1" x14ac:dyDescent="0.2">
      <c r="B42" s="10" t="s">
        <v>51</v>
      </c>
      <c r="C42" s="14">
        <v>46366</v>
      </c>
      <c r="D42" s="14">
        <v>116</v>
      </c>
      <c r="E42" s="14">
        <v>338</v>
      </c>
      <c r="F42" s="14">
        <v>3921</v>
      </c>
      <c r="G42" s="14">
        <v>602</v>
      </c>
      <c r="H42" s="14">
        <v>1177</v>
      </c>
      <c r="I42" s="14">
        <v>24510</v>
      </c>
      <c r="J42" s="14">
        <v>9677</v>
      </c>
      <c r="K42" s="14">
        <v>4780</v>
      </c>
      <c r="L42" s="14">
        <v>369</v>
      </c>
    </row>
    <row r="43" spans="2:12" ht="14" customHeight="1" x14ac:dyDescent="0.2">
      <c r="B43" s="10" t="s">
        <v>52</v>
      </c>
      <c r="C43" s="14">
        <v>44732</v>
      </c>
      <c r="D43" s="14">
        <v>342</v>
      </c>
      <c r="E43" s="14">
        <v>301</v>
      </c>
      <c r="F43" s="14">
        <v>819</v>
      </c>
      <c r="G43" s="14">
        <v>105</v>
      </c>
      <c r="H43" s="14">
        <v>568</v>
      </c>
      <c r="I43" s="14">
        <v>8981</v>
      </c>
      <c r="J43" s="14">
        <v>9843</v>
      </c>
      <c r="K43" s="14">
        <v>3096</v>
      </c>
      <c r="L43" s="14">
        <v>839</v>
      </c>
    </row>
    <row r="44" spans="2:12" ht="14" customHeight="1" x14ac:dyDescent="0.2">
      <c r="B44" s="10" t="s">
        <v>61</v>
      </c>
      <c r="C44" s="14">
        <v>45435</v>
      </c>
      <c r="D44" s="14">
        <v>192</v>
      </c>
      <c r="E44" s="14">
        <v>114</v>
      </c>
      <c r="F44" s="14">
        <v>378</v>
      </c>
      <c r="G44" s="14">
        <v>141</v>
      </c>
      <c r="H44" s="14">
        <v>1862</v>
      </c>
      <c r="I44" s="14">
        <v>21333</v>
      </c>
      <c r="J44" s="14">
        <v>6201</v>
      </c>
      <c r="K44" s="14">
        <v>5171</v>
      </c>
      <c r="L44" s="14">
        <v>684</v>
      </c>
    </row>
    <row r="45" spans="2:12" ht="14" customHeight="1" x14ac:dyDescent="0.2">
      <c r="B45" s="10" t="s">
        <v>60</v>
      </c>
      <c r="C45" s="14">
        <v>48209</v>
      </c>
      <c r="D45" s="14">
        <v>224</v>
      </c>
      <c r="E45" s="14">
        <v>148</v>
      </c>
      <c r="F45" s="14">
        <v>2348</v>
      </c>
      <c r="G45" s="14">
        <v>326</v>
      </c>
      <c r="H45" s="14">
        <v>8723</v>
      </c>
      <c r="I45" s="14">
        <v>29338</v>
      </c>
      <c r="J45" s="14">
        <v>8443</v>
      </c>
      <c r="K45" s="14">
        <v>13497</v>
      </c>
      <c r="L45" s="14">
        <v>3702</v>
      </c>
    </row>
    <row r="46" spans="2:12" ht="14" customHeight="1" x14ac:dyDescent="0.2">
      <c r="B46" s="10" t="s">
        <v>59</v>
      </c>
      <c r="C46" s="14">
        <v>2537</v>
      </c>
      <c r="D46" s="14">
        <v>14</v>
      </c>
      <c r="E46" s="14">
        <v>54</v>
      </c>
      <c r="F46" s="14">
        <v>157</v>
      </c>
      <c r="G46" s="14">
        <v>130</v>
      </c>
      <c r="H46" s="14">
        <v>224</v>
      </c>
      <c r="I46" s="14">
        <v>1842</v>
      </c>
      <c r="J46" s="14">
        <v>914</v>
      </c>
      <c r="K46" s="14">
        <v>990</v>
      </c>
      <c r="L46" s="14">
        <v>211</v>
      </c>
    </row>
    <row r="47" spans="2:12" ht="14" customHeight="1" x14ac:dyDescent="0.2">
      <c r="B47" s="10" t="s">
        <v>62</v>
      </c>
      <c r="C47" s="14">
        <v>39157</v>
      </c>
      <c r="D47" s="14">
        <v>410</v>
      </c>
      <c r="E47" s="14">
        <v>343</v>
      </c>
      <c r="F47" s="14">
        <v>3085</v>
      </c>
      <c r="G47" s="14">
        <v>4148</v>
      </c>
      <c r="H47" s="14">
        <v>2331</v>
      </c>
      <c r="I47" s="14">
        <v>17972</v>
      </c>
      <c r="J47" s="14">
        <v>14901</v>
      </c>
      <c r="K47" s="14">
        <v>7223</v>
      </c>
      <c r="L47" s="14">
        <v>865</v>
      </c>
    </row>
    <row r="48" spans="2:12" ht="14" customHeight="1" x14ac:dyDescent="0.2">
      <c r="B48" s="10" t="s">
        <v>63</v>
      </c>
      <c r="C48" s="14">
        <v>71381</v>
      </c>
      <c r="D48" s="14">
        <v>202</v>
      </c>
      <c r="E48" s="14">
        <v>200</v>
      </c>
      <c r="F48" s="14">
        <v>524</v>
      </c>
      <c r="G48" s="14">
        <v>164</v>
      </c>
      <c r="H48" s="14">
        <v>666</v>
      </c>
      <c r="I48" s="14">
        <v>11571</v>
      </c>
      <c r="J48" s="14">
        <v>9336</v>
      </c>
      <c r="K48" s="14">
        <v>2564</v>
      </c>
      <c r="L48" s="14">
        <v>435</v>
      </c>
    </row>
    <row r="49" spans="2:12" ht="14" customHeight="1" x14ac:dyDescent="0.2">
      <c r="B49" s="10" t="s">
        <v>69</v>
      </c>
      <c r="C49" s="14">
        <v>2134</v>
      </c>
      <c r="D49" s="14">
        <v>76</v>
      </c>
      <c r="E49" s="14">
        <v>34</v>
      </c>
      <c r="F49" s="14">
        <v>155</v>
      </c>
      <c r="G49" s="14">
        <v>77</v>
      </c>
      <c r="H49" s="14">
        <v>657</v>
      </c>
      <c r="I49" s="14">
        <v>1386</v>
      </c>
      <c r="J49" s="14">
        <v>467</v>
      </c>
      <c r="K49" s="14">
        <v>1019</v>
      </c>
      <c r="L49" s="14">
        <v>49</v>
      </c>
    </row>
    <row r="50" spans="2:12" ht="14" customHeight="1" x14ac:dyDescent="0.2">
      <c r="B50" s="10" t="s">
        <v>64</v>
      </c>
      <c r="C50" s="14">
        <v>9419</v>
      </c>
      <c r="D50" s="14">
        <v>341</v>
      </c>
      <c r="E50" s="14">
        <v>760</v>
      </c>
      <c r="F50" s="14">
        <v>497</v>
      </c>
      <c r="G50" s="14">
        <v>320</v>
      </c>
      <c r="H50" s="14">
        <v>1198</v>
      </c>
      <c r="I50" s="14">
        <v>4821</v>
      </c>
      <c r="J50" s="14">
        <v>2882</v>
      </c>
      <c r="K50" s="14">
        <v>4075</v>
      </c>
      <c r="L50" s="14">
        <v>302</v>
      </c>
    </row>
    <row r="51" spans="2:12" ht="14" customHeight="1" x14ac:dyDescent="0.2">
      <c r="B51" s="10" t="s">
        <v>65</v>
      </c>
      <c r="C51" s="14">
        <v>66550</v>
      </c>
      <c r="D51" s="14">
        <v>2633</v>
      </c>
      <c r="E51" s="14">
        <v>911</v>
      </c>
      <c r="F51" s="14">
        <v>2307</v>
      </c>
      <c r="G51" s="14">
        <v>992</v>
      </c>
      <c r="H51" s="14">
        <v>2327</v>
      </c>
      <c r="I51" s="14">
        <v>27123</v>
      </c>
      <c r="J51" s="14">
        <v>18068</v>
      </c>
      <c r="K51" s="14">
        <v>14275</v>
      </c>
      <c r="L51" s="14">
        <v>2127</v>
      </c>
    </row>
    <row r="52" spans="2:12" ht="14" customHeight="1" x14ac:dyDescent="0.2">
      <c r="B52" s="10" t="s">
        <v>66</v>
      </c>
      <c r="C52" s="14">
        <v>3364</v>
      </c>
      <c r="D52" s="14">
        <v>59</v>
      </c>
      <c r="E52" s="14">
        <v>36</v>
      </c>
      <c r="F52" s="14">
        <v>172</v>
      </c>
      <c r="G52" s="14">
        <v>102</v>
      </c>
      <c r="H52" s="14">
        <v>166</v>
      </c>
      <c r="I52" s="14">
        <v>2005</v>
      </c>
      <c r="J52" s="14">
        <v>2642</v>
      </c>
      <c r="K52" s="14">
        <v>972</v>
      </c>
      <c r="L52" s="14">
        <v>54</v>
      </c>
    </row>
    <row r="53" spans="2:12" ht="14" customHeight="1" x14ac:dyDescent="0.2">
      <c r="B53" s="10" t="s">
        <v>67</v>
      </c>
      <c r="C53" s="14">
        <v>9070</v>
      </c>
      <c r="D53" s="14">
        <v>354</v>
      </c>
      <c r="E53" s="14">
        <v>243</v>
      </c>
      <c r="F53" s="14">
        <v>538</v>
      </c>
      <c r="G53" s="14">
        <v>239</v>
      </c>
      <c r="H53" s="14">
        <v>736</v>
      </c>
      <c r="I53" s="14">
        <v>4305</v>
      </c>
      <c r="J53" s="14">
        <v>3057</v>
      </c>
      <c r="K53" s="14">
        <v>3845</v>
      </c>
      <c r="L53" s="14">
        <v>500</v>
      </c>
    </row>
    <row r="54" spans="2:12" ht="14" customHeight="1" x14ac:dyDescent="0.2">
      <c r="B54" s="87" t="s">
        <v>68</v>
      </c>
      <c r="C54" s="148">
        <v>3</v>
      </c>
      <c r="D54" s="46" t="s">
        <v>100</v>
      </c>
      <c r="E54" s="46" t="s">
        <v>100</v>
      </c>
      <c r="F54" s="46" t="s">
        <v>100</v>
      </c>
      <c r="G54" s="46" t="s">
        <v>100</v>
      </c>
      <c r="H54" s="46" t="s">
        <v>100</v>
      </c>
      <c r="I54" s="148">
        <v>18</v>
      </c>
      <c r="J54" s="148">
        <v>6</v>
      </c>
      <c r="K54" s="46" t="s">
        <v>100</v>
      </c>
      <c r="L54" s="46" t="s">
        <v>100</v>
      </c>
    </row>
    <row r="55" spans="2:12" ht="7.5" customHeight="1" x14ac:dyDescent="0.2"/>
    <row r="56" spans="2:12" ht="12.75" customHeight="1" x14ac:dyDescent="0.2">
      <c r="B56" s="187" t="s">
        <v>134</v>
      </c>
      <c r="C56" s="187"/>
      <c r="D56" s="187"/>
      <c r="E56" s="187"/>
      <c r="F56" s="187"/>
      <c r="G56" s="187"/>
      <c r="H56" s="187"/>
      <c r="I56" s="187"/>
    </row>
    <row r="57" spans="2:12" ht="14" customHeight="1" x14ac:dyDescent="0.2">
      <c r="B57" s="21"/>
      <c r="C57" s="21"/>
      <c r="D57" s="21"/>
      <c r="E57" s="21"/>
      <c r="F57" s="21"/>
      <c r="G57" s="21"/>
      <c r="H57" s="21"/>
    </row>
  </sheetData>
  <mergeCells count="13">
    <mergeCell ref="L5:L6"/>
    <mergeCell ref="B2:L2"/>
    <mergeCell ref="B3:L3"/>
    <mergeCell ref="B56:I56"/>
    <mergeCell ref="I5:I6"/>
    <mergeCell ref="J5:J6"/>
    <mergeCell ref="K5:K6"/>
    <mergeCell ref="C5:C6"/>
    <mergeCell ref="D5:D6"/>
    <mergeCell ref="F5:F6"/>
    <mergeCell ref="G5:G6"/>
    <mergeCell ref="H5:H6"/>
    <mergeCell ref="E5:E6"/>
  </mergeCells>
  <printOptions horizontalCentered="1"/>
  <pageMargins left="0" right="0" top="0.78740157480314965" bottom="0.19685039370078741" header="0.51181102362204722" footer="0.51181102362204722"/>
  <pageSetup paperSize="9" scale="85"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L57"/>
  <sheetViews>
    <sheetView workbookViewId="0">
      <selection activeCell="B35" sqref="B35"/>
    </sheetView>
  </sheetViews>
  <sheetFormatPr defaultColWidth="9.1796875" defaultRowHeight="13.5" customHeight="1" outlineLevelRow="1" x14ac:dyDescent="0.2"/>
  <cols>
    <col min="1" max="1" width="3.08984375" style="10" customWidth="1"/>
    <col min="2" max="2" width="58.453125" style="10" customWidth="1"/>
    <col min="3" max="3" width="8.453125" style="11" customWidth="1"/>
    <col min="4" max="6" width="11" style="11" customWidth="1"/>
    <col min="7" max="7" width="9.1796875" style="11" customWidth="1"/>
    <col min="8" max="8" width="7.36328125" style="10" customWidth="1"/>
    <col min="9" max="11" width="8.54296875" style="10" customWidth="1"/>
    <col min="12" max="12" width="7.1796875" style="10" customWidth="1"/>
    <col min="13" max="147" width="9.1796875" style="10"/>
    <col min="148" max="148" width="51.1796875" style="10" customWidth="1"/>
    <col min="149" max="156" width="9.81640625" style="10" customWidth="1"/>
    <col min="157" max="403" width="9.1796875" style="10"/>
    <col min="404" max="404" width="51.1796875" style="10" customWidth="1"/>
    <col min="405" max="412" width="9.81640625" style="10" customWidth="1"/>
    <col min="413" max="659" width="9.1796875" style="10"/>
    <col min="660" max="660" width="51.1796875" style="10" customWidth="1"/>
    <col min="661" max="668" width="9.81640625" style="10" customWidth="1"/>
    <col min="669" max="915" width="9.1796875" style="10"/>
    <col min="916" max="916" width="51.1796875" style="10" customWidth="1"/>
    <col min="917" max="924" width="9.81640625" style="10" customWidth="1"/>
    <col min="925" max="1171" width="9.1796875" style="10"/>
    <col min="1172" max="1172" width="51.1796875" style="10" customWidth="1"/>
    <col min="1173" max="1180" width="9.81640625" style="10" customWidth="1"/>
    <col min="1181" max="1427" width="9.1796875" style="10"/>
    <col min="1428" max="1428" width="51.1796875" style="10" customWidth="1"/>
    <col min="1429" max="1436" width="9.81640625" style="10" customWidth="1"/>
    <col min="1437" max="1683" width="9.1796875" style="10"/>
    <col min="1684" max="1684" width="51.1796875" style="10" customWidth="1"/>
    <col min="1685" max="1692" width="9.81640625" style="10" customWidth="1"/>
    <col min="1693" max="1939" width="9.1796875" style="10"/>
    <col min="1940" max="1940" width="51.1796875" style="10" customWidth="1"/>
    <col min="1941" max="1948" width="9.81640625" style="10" customWidth="1"/>
    <col min="1949" max="2195" width="9.1796875" style="10"/>
    <col min="2196" max="2196" width="51.1796875" style="10" customWidth="1"/>
    <col min="2197" max="2204" width="9.81640625" style="10" customWidth="1"/>
    <col min="2205" max="2451" width="9.1796875" style="10"/>
    <col min="2452" max="2452" width="51.1796875" style="10" customWidth="1"/>
    <col min="2453" max="2460" width="9.81640625" style="10" customWidth="1"/>
    <col min="2461" max="2707" width="9.1796875" style="10"/>
    <col min="2708" max="2708" width="51.1796875" style="10" customWidth="1"/>
    <col min="2709" max="2716" width="9.81640625" style="10" customWidth="1"/>
    <col min="2717" max="2963" width="9.1796875" style="10"/>
    <col min="2964" max="2964" width="51.1796875" style="10" customWidth="1"/>
    <col min="2965" max="2972" width="9.81640625" style="10" customWidth="1"/>
    <col min="2973" max="3219" width="9.1796875" style="10"/>
    <col min="3220" max="3220" width="51.1796875" style="10" customWidth="1"/>
    <col min="3221" max="3228" width="9.81640625" style="10" customWidth="1"/>
    <col min="3229" max="3475" width="9.1796875" style="10"/>
    <col min="3476" max="3476" width="51.1796875" style="10" customWidth="1"/>
    <col min="3477" max="3484" width="9.81640625" style="10" customWidth="1"/>
    <col min="3485" max="3731" width="9.1796875" style="10"/>
    <col min="3732" max="3732" width="51.1796875" style="10" customWidth="1"/>
    <col min="3733" max="3740" width="9.81640625" style="10" customWidth="1"/>
    <col min="3741" max="3987" width="9.1796875" style="10"/>
    <col min="3988" max="3988" width="51.1796875" style="10" customWidth="1"/>
    <col min="3989" max="3996" width="9.81640625" style="10" customWidth="1"/>
    <col min="3997" max="4243" width="9.1796875" style="10"/>
    <col min="4244" max="4244" width="51.1796875" style="10" customWidth="1"/>
    <col min="4245" max="4252" width="9.81640625" style="10" customWidth="1"/>
    <col min="4253" max="4499" width="9.1796875" style="10"/>
    <col min="4500" max="4500" width="51.1796875" style="10" customWidth="1"/>
    <col min="4501" max="4508" width="9.81640625" style="10" customWidth="1"/>
    <col min="4509" max="4755" width="9.1796875" style="10"/>
    <col min="4756" max="4756" width="51.1796875" style="10" customWidth="1"/>
    <col min="4757" max="4764" width="9.81640625" style="10" customWidth="1"/>
    <col min="4765" max="5011" width="9.1796875" style="10"/>
    <col min="5012" max="5012" width="51.1796875" style="10" customWidth="1"/>
    <col min="5013" max="5020" width="9.81640625" style="10" customWidth="1"/>
    <col min="5021" max="5267" width="9.1796875" style="10"/>
    <col min="5268" max="5268" width="51.1796875" style="10" customWidth="1"/>
    <col min="5269" max="5276" width="9.81640625" style="10" customWidth="1"/>
    <col min="5277" max="5523" width="9.1796875" style="10"/>
    <col min="5524" max="5524" width="51.1796875" style="10" customWidth="1"/>
    <col min="5525" max="5532" width="9.81640625" style="10" customWidth="1"/>
    <col min="5533" max="5779" width="9.1796875" style="10"/>
    <col min="5780" max="5780" width="51.1796875" style="10" customWidth="1"/>
    <col min="5781" max="5788" width="9.81640625" style="10" customWidth="1"/>
    <col min="5789" max="6035" width="9.1796875" style="10"/>
    <col min="6036" max="6036" width="51.1796875" style="10" customWidth="1"/>
    <col min="6037" max="6044" width="9.81640625" style="10" customWidth="1"/>
    <col min="6045" max="6291" width="9.1796875" style="10"/>
    <col min="6292" max="6292" width="51.1796875" style="10" customWidth="1"/>
    <col min="6293" max="6300" width="9.81640625" style="10" customWidth="1"/>
    <col min="6301" max="6547" width="9.1796875" style="10"/>
    <col min="6548" max="6548" width="51.1796875" style="10" customWidth="1"/>
    <col min="6549" max="6556" width="9.81640625" style="10" customWidth="1"/>
    <col min="6557" max="6803" width="9.1796875" style="10"/>
    <col min="6804" max="6804" width="51.1796875" style="10" customWidth="1"/>
    <col min="6805" max="6812" width="9.81640625" style="10" customWidth="1"/>
    <col min="6813" max="7059" width="9.1796875" style="10"/>
    <col min="7060" max="7060" width="51.1796875" style="10" customWidth="1"/>
    <col min="7061" max="7068" width="9.81640625" style="10" customWidth="1"/>
    <col min="7069" max="7315" width="9.1796875" style="10"/>
    <col min="7316" max="7316" width="51.1796875" style="10" customWidth="1"/>
    <col min="7317" max="7324" width="9.81640625" style="10" customWidth="1"/>
    <col min="7325" max="7571" width="9.1796875" style="10"/>
    <col min="7572" max="7572" width="51.1796875" style="10" customWidth="1"/>
    <col min="7573" max="7580" width="9.81640625" style="10" customWidth="1"/>
    <col min="7581" max="7827" width="9.1796875" style="10"/>
    <col min="7828" max="7828" width="51.1796875" style="10" customWidth="1"/>
    <col min="7829" max="7836" width="9.81640625" style="10" customWidth="1"/>
    <col min="7837" max="8083" width="9.1796875" style="10"/>
    <col min="8084" max="8084" width="51.1796875" style="10" customWidth="1"/>
    <col min="8085" max="8092" width="9.81640625" style="10" customWidth="1"/>
    <col min="8093" max="8339" width="9.1796875" style="10"/>
    <col min="8340" max="8340" width="51.1796875" style="10" customWidth="1"/>
    <col min="8341" max="8348" width="9.81640625" style="10" customWidth="1"/>
    <col min="8349" max="8595" width="9.1796875" style="10"/>
    <col min="8596" max="8596" width="51.1796875" style="10" customWidth="1"/>
    <col min="8597" max="8604" width="9.81640625" style="10" customWidth="1"/>
    <col min="8605" max="8851" width="9.1796875" style="10"/>
    <col min="8852" max="8852" width="51.1796875" style="10" customWidth="1"/>
    <col min="8853" max="8860" width="9.81640625" style="10" customWidth="1"/>
    <col min="8861" max="9107" width="9.1796875" style="10"/>
    <col min="9108" max="9108" width="51.1796875" style="10" customWidth="1"/>
    <col min="9109" max="9116" width="9.81640625" style="10" customWidth="1"/>
    <col min="9117" max="9363" width="9.1796875" style="10"/>
    <col min="9364" max="9364" width="51.1796875" style="10" customWidth="1"/>
    <col min="9365" max="9372" width="9.81640625" style="10" customWidth="1"/>
    <col min="9373" max="9619" width="9.1796875" style="10"/>
    <col min="9620" max="9620" width="51.1796875" style="10" customWidth="1"/>
    <col min="9621" max="9628" width="9.81640625" style="10" customWidth="1"/>
    <col min="9629" max="9875" width="9.1796875" style="10"/>
    <col min="9876" max="9876" width="51.1796875" style="10" customWidth="1"/>
    <col min="9877" max="9884" width="9.81640625" style="10" customWidth="1"/>
    <col min="9885" max="10131" width="9.1796875" style="10"/>
    <col min="10132" max="10132" width="51.1796875" style="10" customWidth="1"/>
    <col min="10133" max="10140" width="9.81640625" style="10" customWidth="1"/>
    <col min="10141" max="10387" width="9.1796875" style="10"/>
    <col min="10388" max="10388" width="51.1796875" style="10" customWidth="1"/>
    <col min="10389" max="10396" width="9.81640625" style="10" customWidth="1"/>
    <col min="10397" max="10643" width="9.1796875" style="10"/>
    <col min="10644" max="10644" width="51.1796875" style="10" customWidth="1"/>
    <col min="10645" max="10652" width="9.81640625" style="10" customWidth="1"/>
    <col min="10653" max="10899" width="9.1796875" style="10"/>
    <col min="10900" max="10900" width="51.1796875" style="10" customWidth="1"/>
    <col min="10901" max="10908" width="9.81640625" style="10" customWidth="1"/>
    <col min="10909" max="11155" width="9.1796875" style="10"/>
    <col min="11156" max="11156" width="51.1796875" style="10" customWidth="1"/>
    <col min="11157" max="11164" width="9.81640625" style="10" customWidth="1"/>
    <col min="11165" max="11411" width="9.1796875" style="10"/>
    <col min="11412" max="11412" width="51.1796875" style="10" customWidth="1"/>
    <col min="11413" max="11420" width="9.81640625" style="10" customWidth="1"/>
    <col min="11421" max="11667" width="9.1796875" style="10"/>
    <col min="11668" max="11668" width="51.1796875" style="10" customWidth="1"/>
    <col min="11669" max="11676" width="9.81640625" style="10" customWidth="1"/>
    <col min="11677" max="11923" width="9.1796875" style="10"/>
    <col min="11924" max="11924" width="51.1796875" style="10" customWidth="1"/>
    <col min="11925" max="11932" width="9.81640625" style="10" customWidth="1"/>
    <col min="11933" max="12179" width="9.1796875" style="10"/>
    <col min="12180" max="12180" width="51.1796875" style="10" customWidth="1"/>
    <col min="12181" max="12188" width="9.81640625" style="10" customWidth="1"/>
    <col min="12189" max="12435" width="9.1796875" style="10"/>
    <col min="12436" max="12436" width="51.1796875" style="10" customWidth="1"/>
    <col min="12437" max="12444" width="9.81640625" style="10" customWidth="1"/>
    <col min="12445" max="12691" width="9.1796875" style="10"/>
    <col min="12692" max="12692" width="51.1796875" style="10" customWidth="1"/>
    <col min="12693" max="12700" width="9.81640625" style="10" customWidth="1"/>
    <col min="12701" max="12947" width="9.1796875" style="10"/>
    <col min="12948" max="12948" width="51.1796875" style="10" customWidth="1"/>
    <col min="12949" max="12956" width="9.81640625" style="10" customWidth="1"/>
    <col min="12957" max="13203" width="9.1796875" style="10"/>
    <col min="13204" max="13204" width="51.1796875" style="10" customWidth="1"/>
    <col min="13205" max="13212" width="9.81640625" style="10" customWidth="1"/>
    <col min="13213" max="13459" width="9.1796875" style="10"/>
    <col min="13460" max="13460" width="51.1796875" style="10" customWidth="1"/>
    <col min="13461" max="13468" width="9.81640625" style="10" customWidth="1"/>
    <col min="13469" max="13715" width="9.1796875" style="10"/>
    <col min="13716" max="13716" width="51.1796875" style="10" customWidth="1"/>
    <col min="13717" max="13724" width="9.81640625" style="10" customWidth="1"/>
    <col min="13725" max="13971" width="9.1796875" style="10"/>
    <col min="13972" max="13972" width="51.1796875" style="10" customWidth="1"/>
    <col min="13973" max="13980" width="9.81640625" style="10" customWidth="1"/>
    <col min="13981" max="14227" width="9.1796875" style="10"/>
    <col min="14228" max="14228" width="51.1796875" style="10" customWidth="1"/>
    <col min="14229" max="14236" width="9.81640625" style="10" customWidth="1"/>
    <col min="14237" max="14483" width="9.1796875" style="10"/>
    <col min="14484" max="14484" width="51.1796875" style="10" customWidth="1"/>
    <col min="14485" max="14492" width="9.81640625" style="10" customWidth="1"/>
    <col min="14493" max="14739" width="9.1796875" style="10"/>
    <col min="14740" max="14740" width="51.1796875" style="10" customWidth="1"/>
    <col min="14741" max="14748" width="9.81640625" style="10" customWidth="1"/>
    <col min="14749" max="14995" width="9.1796875" style="10"/>
    <col min="14996" max="14996" width="51.1796875" style="10" customWidth="1"/>
    <col min="14997" max="15004" width="9.81640625" style="10" customWidth="1"/>
    <col min="15005" max="15251" width="9.1796875" style="10"/>
    <col min="15252" max="15252" width="51.1796875" style="10" customWidth="1"/>
    <col min="15253" max="15260" width="9.81640625" style="10" customWidth="1"/>
    <col min="15261" max="15507" width="9.1796875" style="10"/>
    <col min="15508" max="15508" width="51.1796875" style="10" customWidth="1"/>
    <col min="15509" max="15516" width="9.81640625" style="10" customWidth="1"/>
    <col min="15517" max="15763" width="9.1796875" style="10"/>
    <col min="15764" max="15764" width="51.1796875" style="10" customWidth="1"/>
    <col min="15765" max="15772" width="9.81640625" style="10" customWidth="1"/>
    <col min="15773" max="16019" width="9.1796875" style="10"/>
    <col min="16020" max="16020" width="51.1796875" style="10" customWidth="1"/>
    <col min="16021" max="16028" width="9.81640625" style="10" customWidth="1"/>
    <col min="16029" max="16384" width="9.1796875" style="10"/>
  </cols>
  <sheetData>
    <row r="1" spans="2:12" s="1" customFormat="1" ht="17.25" customHeight="1" x14ac:dyDescent="0.3">
      <c r="B1" s="40"/>
      <c r="C1" s="41"/>
      <c r="D1" s="42"/>
      <c r="E1" s="42"/>
      <c r="L1" s="36" t="s">
        <v>195</v>
      </c>
    </row>
    <row r="2" spans="2:12" s="1" customFormat="1" ht="18.75" customHeight="1" x14ac:dyDescent="0.3">
      <c r="B2" s="178" t="s">
        <v>194</v>
      </c>
      <c r="C2" s="178"/>
      <c r="D2" s="178"/>
      <c r="E2" s="178"/>
      <c r="F2" s="178"/>
      <c r="G2" s="178"/>
      <c r="H2" s="178"/>
      <c r="I2" s="178"/>
      <c r="J2" s="178"/>
      <c r="K2" s="178"/>
      <c r="L2" s="178"/>
    </row>
    <row r="3" spans="2:12" s="1" customFormat="1" ht="15.75" customHeight="1" x14ac:dyDescent="0.3">
      <c r="B3" s="179">
        <v>2022</v>
      </c>
      <c r="C3" s="179"/>
      <c r="D3" s="179"/>
      <c r="E3" s="179"/>
      <c r="F3" s="179"/>
      <c r="G3" s="179"/>
      <c r="H3" s="179"/>
      <c r="I3" s="179"/>
      <c r="J3" s="179"/>
      <c r="K3" s="179"/>
      <c r="L3" s="179"/>
    </row>
    <row r="4" spans="2:12" ht="10.5" customHeight="1" x14ac:dyDescent="0.2">
      <c r="B4" s="10" t="s">
        <v>115</v>
      </c>
    </row>
    <row r="5" spans="2:12" ht="13.5" customHeight="1" x14ac:dyDescent="0.2">
      <c r="B5" s="37" t="s">
        <v>72</v>
      </c>
      <c r="C5" s="183" t="s">
        <v>2</v>
      </c>
      <c r="D5" s="183" t="s">
        <v>288</v>
      </c>
      <c r="E5" s="183" t="s">
        <v>290</v>
      </c>
      <c r="F5" s="183" t="s">
        <v>289</v>
      </c>
      <c r="G5" s="183" t="s">
        <v>192</v>
      </c>
      <c r="H5" s="183" t="s">
        <v>71</v>
      </c>
      <c r="I5" s="183" t="s">
        <v>7</v>
      </c>
      <c r="J5" s="183" t="s">
        <v>191</v>
      </c>
      <c r="K5" s="183" t="s">
        <v>9</v>
      </c>
      <c r="L5" s="183" t="s">
        <v>193</v>
      </c>
    </row>
    <row r="6" spans="2:12" ht="75.75" customHeight="1" x14ac:dyDescent="0.25">
      <c r="B6" s="43" t="s">
        <v>46</v>
      </c>
      <c r="C6" s="193"/>
      <c r="D6" s="193" t="s">
        <v>3</v>
      </c>
      <c r="E6" s="193"/>
      <c r="F6" s="193" t="s">
        <v>4</v>
      </c>
      <c r="G6" s="193" t="s">
        <v>5</v>
      </c>
      <c r="H6" s="193" t="s">
        <v>6</v>
      </c>
      <c r="I6" s="193" t="s">
        <v>7</v>
      </c>
      <c r="J6" s="193" t="s">
        <v>8</v>
      </c>
      <c r="K6" s="193" t="s">
        <v>9</v>
      </c>
      <c r="L6" s="193" t="s">
        <v>9</v>
      </c>
    </row>
    <row r="7" spans="2:12" ht="14" customHeight="1" x14ac:dyDescent="0.25">
      <c r="B7" s="40" t="s">
        <v>0</v>
      </c>
      <c r="C7" s="64">
        <f>+'Q22'!C7/'Q12'!$C7*100</f>
        <v>69.850927358727759</v>
      </c>
      <c r="D7" s="64">
        <f>+'Q22'!D7/'Q12'!$C7*100</f>
        <v>0.78290980210834682</v>
      </c>
      <c r="E7" s="64">
        <f>+'Q22'!E7/'Q12'!$C7*100</f>
        <v>0.79666282482024042</v>
      </c>
      <c r="F7" s="64">
        <f>+'Q22'!F7/'Q12'!$C7*100</f>
        <v>2.3042641120356668</v>
      </c>
      <c r="G7" s="64">
        <f>+'Q22'!G7/'Q12'!$C7*100</f>
        <v>0.91790879805331449</v>
      </c>
      <c r="H7" s="64">
        <f>+'Q22'!H7/'Q12'!$C7*100</f>
        <v>2.3561543511020138</v>
      </c>
      <c r="I7" s="64">
        <f>+'Q22'!I7/'Q12'!$C7*100</f>
        <v>27.873833313364731</v>
      </c>
      <c r="J7" s="64">
        <f>+'Q22'!J7/'Q12'!$C7*100</f>
        <v>17.937822837442646</v>
      </c>
      <c r="K7" s="64">
        <f>+'Q22'!K7/'Q12'!$C7*100</f>
        <v>8.8511247947593397</v>
      </c>
      <c r="L7" s="64">
        <f>+'Q22'!L7/'Q12'!$C7*100</f>
        <v>1.3630679871818454</v>
      </c>
    </row>
    <row r="8" spans="2:12" ht="14" customHeight="1" x14ac:dyDescent="0.2">
      <c r="B8" s="10" t="s">
        <v>53</v>
      </c>
      <c r="C8" s="31">
        <f>+'Q22'!C8/'Q12'!$C8*100</f>
        <v>59.598580010922994</v>
      </c>
      <c r="D8" s="31">
        <f>+'Q22'!D8/'Q12'!$C8*100</f>
        <v>1.5019115237575096</v>
      </c>
      <c r="E8" s="31">
        <f>+'Q22'!E8/'Q12'!$C8*100</f>
        <v>0.43691971600218454</v>
      </c>
      <c r="F8" s="31">
        <f>+'Q22'!F8/'Q12'!$C8*100</f>
        <v>1.6521026761332607</v>
      </c>
      <c r="G8" s="31">
        <f>+'Q22'!G8/'Q12'!$C8*100</f>
        <v>0.62124522119060621</v>
      </c>
      <c r="H8" s="31">
        <f>+'Q22'!H8/'Q12'!$C8*100</f>
        <v>1.4950846531949753</v>
      </c>
      <c r="I8" s="31">
        <f>+'Q22'!I8/'Q12'!$C8*100</f>
        <v>30.673129437465867</v>
      </c>
      <c r="J8" s="31">
        <f>+'Q22'!J8/'Q12'!$C8*100</f>
        <v>19.49754232659749</v>
      </c>
      <c r="K8" s="31">
        <f>+'Q22'!K8/'Q12'!$C8*100</f>
        <v>8.3560895685417798</v>
      </c>
      <c r="L8" s="31">
        <f>+'Q22'!L8/'Q12'!$C8*100</f>
        <v>1.6725832878208631</v>
      </c>
    </row>
    <row r="9" spans="2:12" ht="14" customHeight="1" x14ac:dyDescent="0.2">
      <c r="B9" s="10" t="s">
        <v>47</v>
      </c>
      <c r="C9" s="31">
        <f>+'Q22'!C9/'Q12'!$C9*100</f>
        <v>68.287763334827432</v>
      </c>
      <c r="D9" s="31">
        <f>+'Q22'!D9/'Q12'!$C9*100</f>
        <v>0.53787539220080682</v>
      </c>
      <c r="E9" s="31">
        <f>+'Q22'!E9/'Q12'!$C9*100</f>
        <v>4.2357687135813542</v>
      </c>
      <c r="F9" s="31">
        <f>+'Q22'!F9/'Q12'!$C9*100</f>
        <v>1.4791573285522188</v>
      </c>
      <c r="G9" s="31">
        <f>+'Q22'!G9/'Q12'!$C9*100</f>
        <v>0.26893769610040341</v>
      </c>
      <c r="H9" s="31">
        <f>+'Q22'!H9/'Q12'!$C9*100</f>
        <v>1.05333930972658</v>
      </c>
      <c r="I9" s="31">
        <f>+'Q22'!I9/'Q12'!$C9*100</f>
        <v>36.306588973554462</v>
      </c>
      <c r="J9" s="31">
        <f>+'Q22'!J9/'Q12'!$C9*100</f>
        <v>30.12102196324518</v>
      </c>
      <c r="K9" s="31">
        <f>+'Q22'!K9/'Q12'!$C9*100</f>
        <v>2.8686687584043034</v>
      </c>
      <c r="L9" s="31">
        <f>+'Q22'!L9/'Q12'!$C9*100</f>
        <v>0.80681308830121024</v>
      </c>
    </row>
    <row r="10" spans="2:12" ht="14" customHeight="1" x14ac:dyDescent="0.2">
      <c r="B10" s="10" t="s">
        <v>48</v>
      </c>
      <c r="C10" s="31">
        <f>+'Q22'!C10/'Q12'!$C10*100</f>
        <v>69.725798026489969</v>
      </c>
      <c r="D10" s="31">
        <f>+'Q22'!D10/'Q12'!$C10*100</f>
        <v>0.74131848788201871</v>
      </c>
      <c r="E10" s="31">
        <f>+'Q22'!E10/'Q12'!$C10*100</f>
        <v>1.3792387889889874</v>
      </c>
      <c r="F10" s="31">
        <f>+'Q22'!F10/'Q12'!$C10*100</f>
        <v>2.4142939943184665</v>
      </c>
      <c r="G10" s="31">
        <f>+'Q22'!G10/'Q12'!$C10*100</f>
        <v>0.61788466629934669</v>
      </c>
      <c r="H10" s="31">
        <f>+'Q22'!H10/'Q12'!$C10*100</f>
        <v>1.1774513241407931</v>
      </c>
      <c r="I10" s="31">
        <f>+'Q22'!I10/'Q12'!$C10*100</f>
        <v>30.143612568067489</v>
      </c>
      <c r="J10" s="31">
        <f>+'Q22'!J10/'Q12'!$C10*100</f>
        <v>22.474257787064136</v>
      </c>
      <c r="K10" s="31">
        <f>+'Q22'!K10/'Q12'!$C10*100</f>
        <v>7.6833081695300924</v>
      </c>
      <c r="L10" s="31">
        <f>+'Q22'!L10/'Q12'!$C10*100</f>
        <v>1.0221751543817219</v>
      </c>
    </row>
    <row r="11" spans="2:12" s="99" customFormat="1" ht="14" hidden="1" customHeight="1" outlineLevel="1" x14ac:dyDescent="0.35">
      <c r="B11" s="100" t="s">
        <v>291</v>
      </c>
      <c r="C11" s="114">
        <f>+'Q22'!C11/'Q12'!$C11*100</f>
        <v>78.126059920859248</v>
      </c>
      <c r="D11" s="114">
        <f>+'Q22'!D11/'Q12'!$C11*100</f>
        <v>1.2775579423403052</v>
      </c>
      <c r="E11" s="114">
        <f>+'Q22'!E11/'Q12'!$C11*100</f>
        <v>0.7292255511588468</v>
      </c>
      <c r="F11" s="114">
        <f>+'Q22'!F11/'Q12'!$C11*100</f>
        <v>1.4669304691916336</v>
      </c>
      <c r="G11" s="114">
        <f>+'Q22'!G11/'Q12'!$C11*100</f>
        <v>0.70096099491237984</v>
      </c>
      <c r="H11" s="114">
        <f>+'Q22'!H11/'Q12'!$C11*100</f>
        <v>0.4776710005652911</v>
      </c>
      <c r="I11" s="114">
        <f>+'Q22'!I11/'Q12'!$C11*100</f>
        <v>22.408140192198982</v>
      </c>
      <c r="J11" s="114">
        <f>+'Q22'!J11/'Q12'!$C11*100</f>
        <v>20.395703787450536</v>
      </c>
      <c r="K11" s="114">
        <f>+'Q22'!K11/'Q12'!$C11*100</f>
        <v>4.1011871113623517</v>
      </c>
      <c r="L11" s="114">
        <f>+'Q22'!L11/'Q12'!$C11*100</f>
        <v>0.76879592990390044</v>
      </c>
    </row>
    <row r="12" spans="2:12" s="99" customFormat="1" ht="14" hidden="1" customHeight="1" outlineLevel="1" x14ac:dyDescent="0.35">
      <c r="B12" s="100" t="s">
        <v>292</v>
      </c>
      <c r="C12" s="114">
        <f>+'Q22'!C12/'Q12'!$C12*100</f>
        <v>69.139855548260016</v>
      </c>
      <c r="D12" s="114">
        <f>+'Q22'!D12/'Q12'!$C12*100</f>
        <v>1.6250820748522652</v>
      </c>
      <c r="E12" s="114">
        <f>+'Q22'!E12/'Q12'!$C12*100</f>
        <v>0.13131976362442546</v>
      </c>
      <c r="F12" s="114">
        <f>+'Q22'!F12/'Q12'!$C12*100</f>
        <v>3.5128036769533812</v>
      </c>
      <c r="G12" s="114">
        <f>+'Q22'!G12/'Q12'!$C12*100</f>
        <v>1.2803676953381482</v>
      </c>
      <c r="H12" s="114">
        <f>+'Q22'!H12/'Q12'!$C12*100</f>
        <v>3.578463558765594</v>
      </c>
      <c r="I12" s="114">
        <f>+'Q22'!I12/'Q12'!$C12*100</f>
        <v>32.271831910702559</v>
      </c>
      <c r="J12" s="114">
        <f>+'Q22'!J12/'Q12'!$C12*100</f>
        <v>29.858831254103741</v>
      </c>
      <c r="K12" s="114">
        <f>+'Q22'!K12/'Q12'!$C12*100</f>
        <v>12.376887721602101</v>
      </c>
      <c r="L12" s="114">
        <f>+'Q22'!L12/'Q12'!$C12*100</f>
        <v>1.6579120157583715</v>
      </c>
    </row>
    <row r="13" spans="2:12" s="99" customFormat="1" ht="14" hidden="1" customHeight="1" outlineLevel="1" x14ac:dyDescent="0.35">
      <c r="B13" s="100" t="s">
        <v>293</v>
      </c>
      <c r="C13" s="114">
        <f>+'Q22'!C13/'Q12'!$C13*100</f>
        <v>99.700598802395206</v>
      </c>
      <c r="D13" s="141" t="s">
        <v>100</v>
      </c>
      <c r="E13" s="141" t="s">
        <v>100</v>
      </c>
      <c r="F13" s="141" t="s">
        <v>100</v>
      </c>
      <c r="G13" s="141" t="s">
        <v>100</v>
      </c>
      <c r="H13" s="141" t="s">
        <v>100</v>
      </c>
      <c r="I13" s="114">
        <f>+'Q22'!I13/'Q12'!$C13*100</f>
        <v>8.0838323353293404</v>
      </c>
      <c r="J13" s="141" t="s">
        <v>100</v>
      </c>
      <c r="K13" s="141" t="s">
        <v>100</v>
      </c>
      <c r="L13" s="141" t="s">
        <v>100</v>
      </c>
    </row>
    <row r="14" spans="2:12" s="99" customFormat="1" ht="14" hidden="1" customHeight="1" outlineLevel="1" x14ac:dyDescent="0.35">
      <c r="B14" s="100" t="s">
        <v>294</v>
      </c>
      <c r="C14" s="114">
        <f>+'Q22'!C14/'Q12'!$C14*100</f>
        <v>61.188106722022106</v>
      </c>
      <c r="D14" s="114">
        <f>+'Q22'!D14/'Q12'!$C14*100</f>
        <v>0.25032053238903473</v>
      </c>
      <c r="E14" s="114">
        <f>+'Q22'!E14/'Q12'!$C14*100</f>
        <v>1.5812931192380488</v>
      </c>
      <c r="F14" s="114">
        <f>+'Q22'!F14/'Q12'!$C14*100</f>
        <v>2.094144941693632</v>
      </c>
      <c r="G14" s="114">
        <f>+'Q22'!G14/'Q12'!$C14*100</f>
        <v>0.28695280542157642</v>
      </c>
      <c r="H14" s="114">
        <f>+'Q22'!H14/'Q12'!$C14*100</f>
        <v>0.5433787166493681</v>
      </c>
      <c r="I14" s="114">
        <f>+'Q22'!I14/'Q12'!$C14*100</f>
        <v>34.171805360522626</v>
      </c>
      <c r="J14" s="114">
        <f>+'Q22'!J14/'Q12'!$C14*100</f>
        <v>21.991574577202517</v>
      </c>
      <c r="K14" s="114">
        <f>+'Q22'!K14/'Q12'!$C14*100</f>
        <v>7.4974052139935283</v>
      </c>
      <c r="L14" s="114">
        <f>+'Q22'!L14/'Q12'!$C14*100</f>
        <v>1.0562305391049516</v>
      </c>
    </row>
    <row r="15" spans="2:12" s="99" customFormat="1" ht="14" hidden="1" customHeight="1" outlineLevel="1" x14ac:dyDescent="0.35">
      <c r="B15" s="100" t="s">
        <v>295</v>
      </c>
      <c r="C15" s="114">
        <f>+'Q22'!C15/'Q12'!$C15*100</f>
        <v>45.281375225042105</v>
      </c>
      <c r="D15" s="114">
        <f>+'Q22'!D15/'Q12'!$C15*100</f>
        <v>0.36006736744294093</v>
      </c>
      <c r="E15" s="114">
        <f>+'Q22'!E15/'Q12'!$C15*100</f>
        <v>3.7052093617515531</v>
      </c>
      <c r="F15" s="114">
        <f>+'Q22'!F15/'Q12'!$C15*100</f>
        <v>3.1651083105871418</v>
      </c>
      <c r="G15" s="114">
        <f>+'Q22'!G15/'Q12'!$C15*100</f>
        <v>0.29618444741274175</v>
      </c>
      <c r="H15" s="114">
        <f>+'Q22'!H15/'Q12'!$C15*100</f>
        <v>0.34845229107381381</v>
      </c>
      <c r="I15" s="114">
        <f>+'Q22'!I15/'Q12'!$C15*100</f>
        <v>30.58830361809629</v>
      </c>
      <c r="J15" s="114">
        <f>+'Q22'!J15/'Q12'!$C15*100</f>
        <v>30.065625181485565</v>
      </c>
      <c r="K15" s="114">
        <f>+'Q22'!K15/'Q12'!$C15*100</f>
        <v>6.5160578430803184</v>
      </c>
      <c r="L15" s="114">
        <f>+'Q22'!L15/'Q12'!$C15*100</f>
        <v>0.72594227307044545</v>
      </c>
    </row>
    <row r="16" spans="2:12" s="99" customFormat="1" ht="14" hidden="1" customHeight="1" outlineLevel="1" x14ac:dyDescent="0.35">
      <c r="B16" s="100" t="s">
        <v>296</v>
      </c>
      <c r="C16" s="114">
        <f>+'Q22'!C16/'Q12'!$C16*100</f>
        <v>56.056824726435018</v>
      </c>
      <c r="D16" s="114">
        <f>+'Q22'!D16/'Q12'!$C16*100</f>
        <v>1.065463620656556</v>
      </c>
      <c r="E16" s="114">
        <f>+'Q22'!E16/'Q12'!$C16*100</f>
        <v>3.0140142061816091</v>
      </c>
      <c r="F16" s="114">
        <f>+'Q22'!F16/'Q12'!$C16*100</f>
        <v>5.116145133422922</v>
      </c>
      <c r="G16" s="114">
        <f>+'Q22'!G16/'Q12'!$C16*100</f>
        <v>0.41274716836244962</v>
      </c>
      <c r="H16" s="114">
        <f>+'Q22'!H16/'Q12'!$C16*100</f>
        <v>1.4398157035899406</v>
      </c>
      <c r="I16" s="114">
        <f>+'Q22'!I16/'Q12'!$C16*100</f>
        <v>28.373968132079092</v>
      </c>
      <c r="J16" s="114">
        <f>+'Q22'!J16/'Q12'!$C16*100</f>
        <v>15.502015741985026</v>
      </c>
      <c r="K16" s="114">
        <f>+'Q22'!K16/'Q12'!$C16*100</f>
        <v>5.5480898444999038</v>
      </c>
      <c r="L16" s="141" t="s">
        <v>100</v>
      </c>
    </row>
    <row r="17" spans="2:12" s="99" customFormat="1" ht="14" hidden="1" customHeight="1" outlineLevel="1" x14ac:dyDescent="0.35">
      <c r="B17" s="100" t="s">
        <v>297</v>
      </c>
      <c r="C17" s="114">
        <f>+'Q22'!C17/'Q12'!$C17*100</f>
        <v>61.655067213271039</v>
      </c>
      <c r="D17" s="114">
        <f>+'Q22'!D17/'Q12'!$C17*100</f>
        <v>0.181142148917914</v>
      </c>
      <c r="E17" s="114">
        <f>+'Q22'!E17/'Q12'!$C17*100</f>
        <v>3.2224234912765755</v>
      </c>
      <c r="F17" s="114">
        <f>+'Q22'!F17/'Q12'!$C17*100</f>
        <v>3.4607684240633043</v>
      </c>
      <c r="G17" s="114">
        <f>+'Q22'!G17/'Q12'!$C17*100</f>
        <v>0.89617694727810082</v>
      </c>
      <c r="H17" s="114">
        <f>+'Q22'!H17/'Q12'!$C17*100</f>
        <v>0.72456859567165599</v>
      </c>
      <c r="I17" s="114">
        <f>+'Q22'!I17/'Q12'!$C17*100</f>
        <v>25.703117551720851</v>
      </c>
      <c r="J17" s="114">
        <f>+'Q22'!J17/'Q12'!$C17*100</f>
        <v>29.144818381161215</v>
      </c>
      <c r="K17" s="114">
        <f>+'Q22'!K17/'Q12'!$C17*100</f>
        <v>5.9395557250452855</v>
      </c>
      <c r="L17" s="114">
        <f>+'Q22'!L17/'Q12'!$C17*100</f>
        <v>0.2574125274096673</v>
      </c>
    </row>
    <row r="18" spans="2:12" s="99" customFormat="1" ht="14" hidden="1" customHeight="1" outlineLevel="1" x14ac:dyDescent="0.35">
      <c r="B18" s="100" t="s">
        <v>298</v>
      </c>
      <c r="C18" s="114">
        <f>+'Q22'!C18/'Q12'!$C18*100</f>
        <v>77.714948528345658</v>
      </c>
      <c r="D18" s="141" t="s">
        <v>100</v>
      </c>
      <c r="E18" s="114">
        <f>+'Q22'!E18/'Q12'!$C18*100</f>
        <v>0.52196607220530666</v>
      </c>
      <c r="F18" s="114">
        <f>+'Q22'!F18/'Q12'!$C18*100</f>
        <v>5.7706249093808903</v>
      </c>
      <c r="G18" s="114">
        <f>+'Q22'!G18/'Q12'!$C18*100</f>
        <v>0.57996230245034075</v>
      </c>
      <c r="H18" s="114">
        <f>+'Q22'!H18/'Q12'!$C18*100</f>
        <v>0.66695664781789188</v>
      </c>
      <c r="I18" s="114">
        <f>+'Q22'!I18/'Q12'!$C18*100</f>
        <v>30.5495142815717</v>
      </c>
      <c r="J18" s="114">
        <f>+'Q22'!J18/'Q12'!$C18*100</f>
        <v>26.025808322459039</v>
      </c>
      <c r="K18" s="114">
        <f>+'Q22'!K18/'Q12'!$C18*100</f>
        <v>5.0601710888792226</v>
      </c>
      <c r="L18" s="114">
        <f>+'Q22'!L18/'Q12'!$C18*100</f>
        <v>0.62345947513411626</v>
      </c>
    </row>
    <row r="19" spans="2:12" s="99" customFormat="1" ht="14" hidden="1" customHeight="1" outlineLevel="1" x14ac:dyDescent="0.35">
      <c r="B19" s="100" t="s">
        <v>299</v>
      </c>
      <c r="C19" s="114">
        <f>+'Q22'!C19/'Q12'!$C19*100</f>
        <v>62.846279196089085</v>
      </c>
      <c r="D19" s="114">
        <f>+'Q22'!D19/'Q12'!$C19*100</f>
        <v>0.10863661053775121</v>
      </c>
      <c r="E19" s="141" t="s">
        <v>100</v>
      </c>
      <c r="F19" s="114">
        <f>+'Q22'!F19/'Q12'!$C19*100</f>
        <v>0.95057034220532322</v>
      </c>
      <c r="G19" s="114">
        <f>+'Q22'!G19/'Q12'!$C19*100</f>
        <v>0.95057034220532322</v>
      </c>
      <c r="H19" s="114">
        <f>+'Q22'!H19/'Q12'!$C19*100</f>
        <v>1.9011406844106464</v>
      </c>
      <c r="I19" s="114">
        <f>+'Q22'!I19/'Q12'!$C19*100</f>
        <v>35.524171645844646</v>
      </c>
      <c r="J19" s="114">
        <f>+'Q22'!J19/'Q12'!$C19*100</f>
        <v>22.351982618142312</v>
      </c>
      <c r="K19" s="114">
        <f>+'Q22'!K19/'Q12'!$C19*100</f>
        <v>9.0711569799022271</v>
      </c>
      <c r="L19" s="114">
        <f>+'Q22'!L19/'Q12'!$C19*100</f>
        <v>2.7702335687126562</v>
      </c>
    </row>
    <row r="20" spans="2:12" s="99" customFormat="1" ht="14" hidden="1" customHeight="1" outlineLevel="1" x14ac:dyDescent="0.35">
      <c r="B20" s="100" t="s">
        <v>300</v>
      </c>
      <c r="C20" s="114">
        <f>+'Q22'!C20/'Q12'!$C20*100</f>
        <v>91.241578440808468</v>
      </c>
      <c r="D20" s="141" t="s">
        <v>100</v>
      </c>
      <c r="E20" s="141" t="s">
        <v>100</v>
      </c>
      <c r="F20" s="141" t="s">
        <v>100</v>
      </c>
      <c r="G20" s="141" t="s">
        <v>100</v>
      </c>
      <c r="H20" s="114">
        <f>+'Q22'!H20/'Q12'!$C20*100</f>
        <v>0.19249278152069299</v>
      </c>
      <c r="I20" s="114">
        <f>+'Q22'!I20/'Q12'!$C20*100</f>
        <v>67.853705486044262</v>
      </c>
      <c r="J20" s="114">
        <f>+'Q22'!J20/'Q12'!$C20*100</f>
        <v>62.175168431183835</v>
      </c>
      <c r="K20" s="114">
        <f>+'Q22'!K20/'Q12'!$C20*100</f>
        <v>0.96246390760346479</v>
      </c>
      <c r="L20" s="141" t="s">
        <v>100</v>
      </c>
    </row>
    <row r="21" spans="2:12" s="99" customFormat="1" ht="14" hidden="1" customHeight="1" outlineLevel="1" x14ac:dyDescent="0.35">
      <c r="B21" s="100" t="s">
        <v>301</v>
      </c>
      <c r="C21" s="114">
        <f>+'Q22'!C21/'Q12'!$C21*100</f>
        <v>80.021166509877702</v>
      </c>
      <c r="D21" s="114">
        <f>+'Q22'!D21/'Q12'!$C21*100</f>
        <v>0.36453433678269048</v>
      </c>
      <c r="E21" s="114">
        <f>+'Q22'!E21/'Q12'!$C21*100</f>
        <v>0.50564440263405452</v>
      </c>
      <c r="F21" s="114">
        <f>+'Q22'!F21/'Q12'!$C21*100</f>
        <v>1.3523047977422389</v>
      </c>
      <c r="G21" s="114">
        <f>+'Q22'!G21/'Q12'!$C21*100</f>
        <v>1.9520225776105362</v>
      </c>
      <c r="H21" s="114">
        <f>+'Q22'!H21/'Q12'!$C21*100</f>
        <v>2.3871119473189086</v>
      </c>
      <c r="I21" s="114">
        <f>+'Q22'!I21/'Q12'!$C21*100</f>
        <v>35.736124176857949</v>
      </c>
      <c r="J21" s="114">
        <f>+'Q22'!J21/'Q12'!$C21*100</f>
        <v>21.460489181561616</v>
      </c>
      <c r="K21" s="114">
        <f>+'Q22'!K21/'Q12'!$C21*100</f>
        <v>14.22859830667921</v>
      </c>
      <c r="L21" s="114">
        <f>+'Q22'!L21/'Q12'!$C21*100</f>
        <v>0.65851364063969897</v>
      </c>
    </row>
    <row r="22" spans="2:12" s="99" customFormat="1" ht="14" hidden="1" customHeight="1" outlineLevel="1" x14ac:dyDescent="0.35">
      <c r="B22" s="100" t="s">
        <v>302</v>
      </c>
      <c r="C22" s="114">
        <f>+'Q22'!C22/'Q12'!$C22*100</f>
        <v>92.750642673521853</v>
      </c>
      <c r="D22" s="114">
        <f>+'Q22'!D22/'Q12'!$C22*100</f>
        <v>0.19280205655526991</v>
      </c>
      <c r="E22" s="114">
        <f>+'Q22'!E22/'Q12'!$C22*100</f>
        <v>0.43701799485861187</v>
      </c>
      <c r="F22" s="114">
        <f>+'Q22'!F22/'Q12'!$C22*100</f>
        <v>1.0668380462724936</v>
      </c>
      <c r="G22" s="114">
        <f>+'Q22'!G22/'Q12'!$C22*100</f>
        <v>1.3367609254498714</v>
      </c>
      <c r="H22" s="114">
        <f>+'Q22'!H22/'Q12'!$C22*100</f>
        <v>2.8149100257069408</v>
      </c>
      <c r="I22" s="114">
        <f>+'Q22'!I22/'Q12'!$C22*100</f>
        <v>16.979434447300772</v>
      </c>
      <c r="J22" s="114">
        <f>+'Q22'!J22/'Q12'!$C22*100</f>
        <v>8.5861182519280206</v>
      </c>
      <c r="K22" s="114">
        <f>+'Q22'!K22/'Q12'!$C22*100</f>
        <v>14.344473007712082</v>
      </c>
      <c r="L22" s="114">
        <f>+'Q22'!L22/'Q12'!$C22*100</f>
        <v>0.9768637532133676</v>
      </c>
    </row>
    <row r="23" spans="2:12" s="99" customFormat="1" ht="14" hidden="1" customHeight="1" outlineLevel="1" x14ac:dyDescent="0.35">
      <c r="B23" s="100" t="s">
        <v>303</v>
      </c>
      <c r="C23" s="114">
        <f>+'Q22'!C23/'Q12'!$C23*100</f>
        <v>76.199538638985004</v>
      </c>
      <c r="D23" s="114">
        <f>+'Q22'!D23/'Q12'!$C23*100</f>
        <v>0.42675893886966554</v>
      </c>
      <c r="E23" s="114">
        <f>+'Q22'!E23/'Q12'!$C23*100</f>
        <v>0.98039215686274506</v>
      </c>
      <c r="F23" s="114">
        <f>+'Q22'!F23/'Q12'!$C23*100</f>
        <v>3.3737024221453291</v>
      </c>
      <c r="G23" s="114">
        <f>+'Q22'!G23/'Q12'!$C23*100</f>
        <v>0.61707035755478656</v>
      </c>
      <c r="H23" s="114">
        <f>+'Q22'!H23/'Q12'!$C23*100</f>
        <v>1.2283737024221455</v>
      </c>
      <c r="I23" s="114">
        <f>+'Q22'!I23/'Q12'!$C23*100</f>
        <v>26.274509803921571</v>
      </c>
      <c r="J23" s="114">
        <f>+'Q22'!J23/'Q12'!$C23*100</f>
        <v>25.634371395617073</v>
      </c>
      <c r="K23" s="114">
        <f>+'Q22'!K23/'Q12'!$C23*100</f>
        <v>9.0830449826989614</v>
      </c>
      <c r="L23" s="114">
        <f>+'Q22'!L23/'Q12'!$C23*100</f>
        <v>2.9930795847750864</v>
      </c>
    </row>
    <row r="24" spans="2:12" s="99" customFormat="1" ht="14" hidden="1" customHeight="1" outlineLevel="1" x14ac:dyDescent="0.35">
      <c r="B24" s="100" t="s">
        <v>304</v>
      </c>
      <c r="C24" s="114">
        <f>+'Q22'!C24/'Q12'!$C24*100</f>
        <v>56.990327848260272</v>
      </c>
      <c r="D24" s="114">
        <f>+'Q22'!D24/'Q12'!$C24*100</f>
        <v>1.4068584348699911</v>
      </c>
      <c r="E24" s="114">
        <f>+'Q22'!E24/'Q12'!$C24*100</f>
        <v>2.0412008541640501</v>
      </c>
      <c r="F24" s="114">
        <f>+'Q22'!F24/'Q12'!$C24*100</f>
        <v>5.1061424444165304</v>
      </c>
      <c r="G24" s="114">
        <f>+'Q22'!G24/'Q12'!$C24*100</f>
        <v>0.75367416153749534</v>
      </c>
      <c r="H24" s="114">
        <f>+'Q22'!H24/'Q12'!$C24*100</f>
        <v>1.2247205124984297</v>
      </c>
      <c r="I24" s="114">
        <f>+'Q22'!I24/'Q12'!$C24*100</f>
        <v>33.9216178872001</v>
      </c>
      <c r="J24" s="114">
        <f>+'Q22'!J24/'Q12'!$C24*100</f>
        <v>26.956412510991079</v>
      </c>
      <c r="K24" s="114">
        <f>+'Q22'!K24/'Q12'!$C24*100</f>
        <v>6.6386132395427708</v>
      </c>
      <c r="L24" s="114">
        <f>+'Q22'!L24/'Q12'!$C24*100</f>
        <v>0.48988820499937197</v>
      </c>
    </row>
    <row r="25" spans="2:12" s="99" customFormat="1" ht="14" hidden="1" customHeight="1" outlineLevel="1" x14ac:dyDescent="0.35">
      <c r="B25" s="100" t="s">
        <v>305</v>
      </c>
      <c r="C25" s="114">
        <f>+'Q22'!C25/'Q12'!$C25*100</f>
        <v>77.286795048143048</v>
      </c>
      <c r="D25" s="114">
        <f>+'Q22'!D25/'Q12'!$C25*100</f>
        <v>0.41265474552957354</v>
      </c>
      <c r="E25" s="114">
        <f>+'Q22'!E25/'Q12'!$C25*100</f>
        <v>2.2867950481430537</v>
      </c>
      <c r="F25" s="114">
        <f>+'Q22'!F25/'Q12'!$C25*100</f>
        <v>4.6251719394773039</v>
      </c>
      <c r="G25" s="114">
        <f>+'Q22'!G25/'Q12'!$C25*100</f>
        <v>0.48143053645116923</v>
      </c>
      <c r="H25" s="114">
        <f>+'Q22'!H25/'Q12'!$C25*100</f>
        <v>0.80811554332874835</v>
      </c>
      <c r="I25" s="114">
        <f>+'Q22'!I25/'Q12'!$C25*100</f>
        <v>31.258596973865199</v>
      </c>
      <c r="J25" s="114">
        <f>+'Q22'!J25/'Q12'!$C25*100</f>
        <v>26.70220082530949</v>
      </c>
      <c r="K25" s="114">
        <f>+'Q22'!K25/'Q12'!$C25*100</f>
        <v>11.416781292984869</v>
      </c>
      <c r="L25" s="141" t="s">
        <v>100</v>
      </c>
    </row>
    <row r="26" spans="2:12" s="99" customFormat="1" ht="14" hidden="1" customHeight="1" outlineLevel="1" x14ac:dyDescent="0.35">
      <c r="B26" s="100" t="s">
        <v>306</v>
      </c>
      <c r="C26" s="114">
        <f>+'Q22'!C26/'Q12'!$C26*100</f>
        <v>59.70917004649322</v>
      </c>
      <c r="D26" s="114">
        <f>+'Q22'!D26/'Q12'!$C26*100</f>
        <v>0.66937052791242124</v>
      </c>
      <c r="E26" s="114">
        <f>+'Q22'!E26/'Q12'!$C26*100</f>
        <v>1.2727932205625352</v>
      </c>
      <c r="F26" s="114">
        <f>+'Q22'!F26/'Q12'!$C26*100</f>
        <v>3.1852804431694532</v>
      </c>
      <c r="G26" s="114">
        <f>+'Q22'!G26/'Q12'!$C26*100</f>
        <v>0.80456359020015178</v>
      </c>
      <c r="H26" s="114">
        <f>+'Q22'!H26/'Q12'!$C26*100</f>
        <v>1.0518679724338049</v>
      </c>
      <c r="I26" s="114">
        <f>+'Q22'!I26/'Q12'!$C26*100</f>
        <v>31.58241830711907</v>
      </c>
      <c r="J26" s="114">
        <f>+'Q22'!J26/'Q12'!$C26*100</f>
        <v>26.448379331948431</v>
      </c>
      <c r="K26" s="114">
        <f>+'Q22'!K26/'Q12'!$C26*100</f>
        <v>7.6367593233752098</v>
      </c>
      <c r="L26" s="114">
        <f>+'Q22'!L26/'Q12'!$C26*100</f>
        <v>1.1079236324067663</v>
      </c>
    </row>
    <row r="27" spans="2:12" s="99" customFormat="1" ht="14" hidden="1" customHeight="1" outlineLevel="1" x14ac:dyDescent="0.35">
      <c r="B27" s="100" t="s">
        <v>307</v>
      </c>
      <c r="C27" s="114">
        <f>+'Q22'!C27/'Q12'!$C27*100</f>
        <v>90.494437577255866</v>
      </c>
      <c r="D27" s="141" t="s">
        <v>100</v>
      </c>
      <c r="E27" s="141" t="s">
        <v>100</v>
      </c>
      <c r="F27" s="114">
        <f>+'Q22'!F27/'Q12'!$C27*100</f>
        <v>0.42027194066749068</v>
      </c>
      <c r="G27" s="114">
        <f>+'Q22'!G27/'Q12'!$C27*100</f>
        <v>0.11124845488257107</v>
      </c>
      <c r="H27" s="114">
        <f>+'Q22'!H27/'Q12'!$C27*100</f>
        <v>1.0754017305315204</v>
      </c>
      <c r="I27" s="114">
        <f>+'Q22'!I27/'Q12'!$C27*100</f>
        <v>43.38689740420272</v>
      </c>
      <c r="J27" s="114">
        <f>+'Q22'!J27/'Q12'!$C27*100</f>
        <v>8.9616810877626705</v>
      </c>
      <c r="K27" s="114">
        <f>+'Q22'!K27/'Q12'!$C27*100</f>
        <v>7.7255871446229918</v>
      </c>
      <c r="L27" s="114">
        <f>+'Q22'!L27/'Q12'!$C27*100</f>
        <v>0.16069221260815822</v>
      </c>
    </row>
    <row r="28" spans="2:12" s="99" customFormat="1" ht="14" hidden="1" customHeight="1" outlineLevel="1" x14ac:dyDescent="0.35">
      <c r="B28" s="100" t="s">
        <v>308</v>
      </c>
      <c r="C28" s="114">
        <f>+'Q22'!C28/'Q12'!$C28*100</f>
        <v>85.304403682820634</v>
      </c>
      <c r="D28" s="114">
        <f>+'Q22'!D28/'Q12'!$C28*100</f>
        <v>1.548783098993648</v>
      </c>
      <c r="E28" s="114">
        <f>+'Q22'!E28/'Q12'!$C28*100</f>
        <v>0.30690172007708227</v>
      </c>
      <c r="F28" s="114">
        <f>+'Q22'!F28/'Q12'!$C28*100</f>
        <v>0.521019199200628</v>
      </c>
      <c r="G28" s="114">
        <f>+'Q22'!G28/'Q12'!$C28*100</f>
        <v>0.28548997216472771</v>
      </c>
      <c r="H28" s="114">
        <f>+'Q22'!H28/'Q12'!$C28*100</f>
        <v>1.3275283705659839</v>
      </c>
      <c r="I28" s="114">
        <f>+'Q22'!I28/'Q12'!$C28*100</f>
        <v>27.999429020055672</v>
      </c>
      <c r="J28" s="114">
        <f>+'Q22'!J28/'Q12'!$C28*100</f>
        <v>27.271429591035616</v>
      </c>
      <c r="K28" s="114">
        <f>+'Q22'!K28/'Q12'!$C28*100</f>
        <v>10.02783527228606</v>
      </c>
      <c r="L28" s="114">
        <f>+'Q22'!L28/'Q12'!$C28*100</f>
        <v>1.18478338448362</v>
      </c>
    </row>
    <row r="29" spans="2:12" s="99" customFormat="1" ht="14" hidden="1" customHeight="1" outlineLevel="1" x14ac:dyDescent="0.35">
      <c r="B29" s="100" t="s">
        <v>309</v>
      </c>
      <c r="C29" s="114">
        <f>+'Q22'!C29/'Q12'!$C29*100</f>
        <v>65.570634848346842</v>
      </c>
      <c r="D29" s="114">
        <f>+'Q22'!D29/'Q12'!$C29*100</f>
        <v>1.0201293378267602</v>
      </c>
      <c r="E29" s="114">
        <f>+'Q22'!E29/'Q12'!$C29*100</f>
        <v>3.7890518262136803</v>
      </c>
      <c r="F29" s="114">
        <f>+'Q22'!F29/'Q12'!$C29*100</f>
        <v>2.377265689042718</v>
      </c>
      <c r="G29" s="114">
        <f>+'Q22'!G29/'Q12'!$C29*100</f>
        <v>0.66490572911922763</v>
      </c>
      <c r="H29" s="114">
        <f>+'Q22'!H29/'Q12'!$C29*100</f>
        <v>0.80153019400674008</v>
      </c>
      <c r="I29" s="114">
        <f>+'Q22'!I29/'Q12'!$C29*100</f>
        <v>32.44375626195464</v>
      </c>
      <c r="J29" s="114">
        <f>+'Q22'!J29/'Q12'!$C29*100</f>
        <v>23.854631569359686</v>
      </c>
      <c r="K29" s="114">
        <f>+'Q22'!K29/'Q12'!$C29*100</f>
        <v>8.7895072410966399</v>
      </c>
      <c r="L29" s="114">
        <f>+'Q22'!L29/'Q12'!$C29*100</f>
        <v>1.1931869933509427</v>
      </c>
    </row>
    <row r="30" spans="2:12" s="99" customFormat="1" ht="14" hidden="1" customHeight="1" outlineLevel="1" x14ac:dyDescent="0.35">
      <c r="B30" s="100" t="s">
        <v>310</v>
      </c>
      <c r="C30" s="114">
        <f>+'Q22'!C30/'Q12'!$C30*100</f>
        <v>80.484800317901843</v>
      </c>
      <c r="D30" s="114">
        <f>+'Q22'!D30/'Q12'!$C30*100</f>
        <v>0.70733161136499101</v>
      </c>
      <c r="E30" s="114">
        <f>+'Q22'!E30/'Q12'!$C30*100</f>
        <v>0.58811841843830714</v>
      </c>
      <c r="F30" s="114">
        <f>+'Q22'!F30/'Q12'!$C30*100</f>
        <v>0.48877409099940389</v>
      </c>
      <c r="G30" s="114">
        <f>+'Q22'!G30/'Q12'!$C30*100</f>
        <v>0.2424001589509239</v>
      </c>
      <c r="H30" s="114">
        <f>+'Q22'!H30/'Q12'!$C30*100</f>
        <v>2.4716868666799128</v>
      </c>
      <c r="I30" s="114">
        <f>+'Q22'!I30/'Q12'!$C30*100</f>
        <v>31.734551957083251</v>
      </c>
      <c r="J30" s="114">
        <f>+'Q22'!J30/'Q12'!$C30*100</f>
        <v>17.508444267832306</v>
      </c>
      <c r="K30" s="114">
        <f>+'Q22'!K30/'Q12'!$C30*100</f>
        <v>4.6493145241406717</v>
      </c>
      <c r="L30" s="114">
        <f>+'Q22'!L30/'Q12'!$C30*100</f>
        <v>1.4544009537055436</v>
      </c>
    </row>
    <row r="31" spans="2:12" s="99" customFormat="1" ht="14" hidden="1" customHeight="1" outlineLevel="1" x14ac:dyDescent="0.35">
      <c r="B31" s="100" t="s">
        <v>311</v>
      </c>
      <c r="C31" s="114">
        <f>+'Q22'!C31/'Q12'!$C31*100</f>
        <v>75.978688904331719</v>
      </c>
      <c r="D31" s="114">
        <f>+'Q22'!D31/'Q12'!$C31*100</f>
        <v>1.6678248783877692</v>
      </c>
      <c r="E31" s="141" t="s">
        <v>100</v>
      </c>
      <c r="F31" s="114">
        <f>+'Q22'!F31/'Q12'!$C31*100</f>
        <v>1.1582117211026175</v>
      </c>
      <c r="G31" s="114">
        <f>+'Q22'!G31/'Q12'!$C31*100</f>
        <v>0.34746351633078526</v>
      </c>
      <c r="H31" s="114">
        <f>+'Q22'!H31/'Q12'!$C31*100</f>
        <v>1.9226314570303451</v>
      </c>
      <c r="I31" s="114">
        <f>+'Q22'!I31/'Q12'!$C31*100</f>
        <v>30.92425295343989</v>
      </c>
      <c r="J31" s="114">
        <f>+'Q22'!J31/'Q12'!$C31*100</f>
        <v>20.523511697938382</v>
      </c>
      <c r="K31" s="114">
        <f>+'Q22'!K31/'Q12'!$C31*100</f>
        <v>3.4283066944637479</v>
      </c>
      <c r="L31" s="114">
        <f>+'Q22'!L31/'Q12'!$C31*100</f>
        <v>1.3666898309010886</v>
      </c>
    </row>
    <row r="32" spans="2:12" s="99" customFormat="1" ht="14" hidden="1" customHeight="1" outlineLevel="1" x14ac:dyDescent="0.35">
      <c r="B32" s="100" t="s">
        <v>312</v>
      </c>
      <c r="C32" s="114">
        <f>+'Q22'!C32/'Q12'!$C32*100</f>
        <v>58.304898183819489</v>
      </c>
      <c r="D32" s="114">
        <f>+'Q22'!D32/'Q12'!$C32*100</f>
        <v>0.67143643368189321</v>
      </c>
      <c r="E32" s="114">
        <f>+'Q22'!E32/'Q12'!$C32*100</f>
        <v>0.40726472206934511</v>
      </c>
      <c r="F32" s="114">
        <f>+'Q22'!F32/'Q12'!$C32*100</f>
        <v>2.2894881673087508</v>
      </c>
      <c r="G32" s="114">
        <f>+'Q22'!G32/'Q12'!$C32*100</f>
        <v>0.44028618602091357</v>
      </c>
      <c r="H32" s="114">
        <f>+'Q22'!H32/'Q12'!$C32*100</f>
        <v>0.18712162905888827</v>
      </c>
      <c r="I32" s="114">
        <f>+'Q22'!I32/'Q12'!$C32*100</f>
        <v>25.866813428728676</v>
      </c>
      <c r="J32" s="114">
        <f>+'Q22'!J32/'Q12'!$C32*100</f>
        <v>16.257567418822237</v>
      </c>
      <c r="K32" s="114">
        <f>+'Q22'!K32/'Q12'!$C32*100</f>
        <v>19.405613648871768</v>
      </c>
      <c r="L32" s="114">
        <f>+'Q22'!L32/'Q12'!$C32*100</f>
        <v>4.4028618602091361E-2</v>
      </c>
    </row>
    <row r="33" spans="2:12" s="99" customFormat="1" ht="14" hidden="1" customHeight="1" outlineLevel="1" x14ac:dyDescent="0.35">
      <c r="B33" s="100" t="s">
        <v>313</v>
      </c>
      <c r="C33" s="114">
        <f>+'Q22'!C33/'Q12'!$C33*100</f>
        <v>69.685767097966732</v>
      </c>
      <c r="D33" s="114">
        <f>+'Q22'!D33/'Q12'!$C33*100</f>
        <v>1.8484288354898334E-2</v>
      </c>
      <c r="E33" s="114">
        <f>+'Q22'!E33/'Q12'!$C33*100</f>
        <v>0.6284658040665434</v>
      </c>
      <c r="F33" s="114">
        <f>+'Q22'!F33/'Q12'!$C33*100</f>
        <v>1.478743068391867</v>
      </c>
      <c r="G33" s="114">
        <f>+'Q22'!G33/'Q12'!$C33*100</f>
        <v>0.57301293900184846</v>
      </c>
      <c r="H33" s="114">
        <f>+'Q22'!H33/'Q12'!$C33*100</f>
        <v>0.38817005545286504</v>
      </c>
      <c r="I33" s="114">
        <f>+'Q22'!I33/'Q12'!$C33*100</f>
        <v>30.702402957486136</v>
      </c>
      <c r="J33" s="114">
        <f>+'Q22'!J33/'Q12'!$C33*100</f>
        <v>15.67467652495379</v>
      </c>
      <c r="K33" s="114">
        <f>+'Q22'!K33/'Q12'!$C33*100</f>
        <v>3.4195933456561924</v>
      </c>
      <c r="L33" s="114">
        <f>+'Q22'!L33/'Q12'!$C33*100</f>
        <v>1.7190388170055453</v>
      </c>
    </row>
    <row r="34" spans="2:12" s="99" customFormat="1" ht="14" hidden="1" customHeight="1" outlineLevel="1" x14ac:dyDescent="0.35">
      <c r="B34" s="100" t="s">
        <v>314</v>
      </c>
      <c r="C34" s="114">
        <f>+'Q22'!C34/'Q12'!$C34*100</f>
        <v>67.599410898379972</v>
      </c>
      <c r="D34" s="114">
        <f>+'Q22'!D34/'Q12'!$C34*100</f>
        <v>0.79302141157811257</v>
      </c>
      <c r="E34" s="114">
        <f>+'Q22'!E34/'Q12'!$C34*100</f>
        <v>2.6509572901325478</v>
      </c>
      <c r="F34" s="114">
        <f>+'Q22'!F34/'Q12'!$C34*100</f>
        <v>1.5633850685397077</v>
      </c>
      <c r="G34" s="114">
        <f>+'Q22'!G34/'Q12'!$C34*100</f>
        <v>0.60043049733771392</v>
      </c>
      <c r="H34" s="114">
        <f>+'Q22'!H34/'Q12'!$C34*100</f>
        <v>1.2575053812167214</v>
      </c>
      <c r="I34" s="114">
        <f>+'Q22'!I34/'Q12'!$C34*100</f>
        <v>41.407046561685739</v>
      </c>
      <c r="J34" s="114">
        <f>+'Q22'!J34/'Q12'!$C34*100</f>
        <v>16.76673841622295</v>
      </c>
      <c r="K34" s="114">
        <f>+'Q22'!K34/'Q12'!$C34*100</f>
        <v>9.368981533929988</v>
      </c>
      <c r="L34" s="114">
        <f>+'Q22'!L34/'Q12'!$C34*100</f>
        <v>1.2914920131414975</v>
      </c>
    </row>
    <row r="35" spans="2:12" s="1" customFormat="1" ht="14" customHeight="1" collapsed="1" x14ac:dyDescent="0.3">
      <c r="B35" s="101" t="s">
        <v>57</v>
      </c>
      <c r="C35" s="31">
        <f>+'Q22'!C35/'Q12'!$C35*100</f>
        <v>87.025373402915235</v>
      </c>
      <c r="D35" s="31">
        <f>+'Q22'!D35/'Q12'!$C35*100</f>
        <v>7.1981284865934858E-2</v>
      </c>
      <c r="E35" s="31">
        <f>+'Q22'!E35/'Q12'!$C35*100</f>
        <v>0.25193449703077203</v>
      </c>
      <c r="F35" s="31">
        <f>+'Q22'!F35/'Q12'!$C35*100</f>
        <v>0.46787835162857655</v>
      </c>
      <c r="G35" s="31">
        <f>+'Q22'!G35/'Q12'!$C35*100</f>
        <v>0.17995321216483715</v>
      </c>
      <c r="H35" s="31">
        <f>+'Q22'!H35/'Q12'!$C35*100</f>
        <v>1.7815368004318877</v>
      </c>
      <c r="I35" s="31">
        <f>+'Q22'!I35/'Q12'!$C35*100</f>
        <v>75.616339751664569</v>
      </c>
      <c r="J35" s="31">
        <f>+'Q22'!J35/'Q12'!$C35*100</f>
        <v>11.570991542199028</v>
      </c>
      <c r="K35" s="31">
        <f>+'Q22'!K35/'Q12'!$C35*100</f>
        <v>5.4525823285945654</v>
      </c>
      <c r="L35" s="31">
        <f>+'Q22'!L35/'Q12'!$C35*100</f>
        <v>0.32391578189670683</v>
      </c>
    </row>
    <row r="36" spans="2:12" s="1" customFormat="1" ht="14" customHeight="1" x14ac:dyDescent="0.3">
      <c r="B36" s="101" t="s">
        <v>58</v>
      </c>
      <c r="C36" s="31">
        <f>+'Q22'!C36/'Q12'!$C36*100</f>
        <v>69.965180276311358</v>
      </c>
      <c r="D36" s="31">
        <f>+'Q22'!D36/'Q12'!$C36*100</f>
        <v>0.91542176794338992</v>
      </c>
      <c r="E36" s="31">
        <f>+'Q22'!E36/'Q12'!$C36*100</f>
        <v>0.35942940581826349</v>
      </c>
      <c r="F36" s="31">
        <f>+'Q22'!F36/'Q12'!$C36*100</f>
        <v>3.4145793552735033</v>
      </c>
      <c r="G36" s="31">
        <f>+'Q22'!G36/'Q12'!$C36*100</f>
        <v>0.71885881163652698</v>
      </c>
      <c r="H36" s="31">
        <f>+'Q22'!H36/'Q12'!$C36*100</f>
        <v>2.476693249466472</v>
      </c>
      <c r="I36" s="31">
        <f>+'Q22'!I36/'Q12'!$C36*100</f>
        <v>41.401774682691226</v>
      </c>
      <c r="J36" s="31">
        <f>+'Q22'!J36/'Q12'!$C36*100</f>
        <v>23.615635179153095</v>
      </c>
      <c r="K36" s="31">
        <f>+'Q22'!K36/'Q12'!$C36*100</f>
        <v>13.950353813321353</v>
      </c>
      <c r="L36" s="31">
        <f>+'Q22'!L36/'Q12'!$C36*100</f>
        <v>2.0217904077277322</v>
      </c>
    </row>
    <row r="37" spans="2:12" s="1" customFormat="1" ht="14" customHeight="1" x14ac:dyDescent="0.3">
      <c r="B37" s="103" t="s">
        <v>49</v>
      </c>
      <c r="C37" s="31">
        <f>+'Q22'!C37/'Q12'!$C37*100</f>
        <v>60.032469024244563</v>
      </c>
      <c r="D37" s="31">
        <f>+'Q22'!D37/'Q12'!$C37*100</f>
        <v>0.63712802291210391</v>
      </c>
      <c r="E37" s="31">
        <f>+'Q22'!E37/'Q12'!$C37*100</f>
        <v>1.1471367527912641</v>
      </c>
      <c r="F37" s="31">
        <f>+'Q22'!F37/'Q12'!$C37*100</f>
        <v>2.0599451702326439</v>
      </c>
      <c r="G37" s="31">
        <f>+'Q22'!G37/'Q12'!$C37*100</f>
        <v>0.63559646516471902</v>
      </c>
      <c r="H37" s="31">
        <f>+'Q22'!H37/'Q12'!$C37*100</f>
        <v>1.3355183557196024</v>
      </c>
      <c r="I37" s="31">
        <f>+'Q22'!I37/'Q12'!$C37*100</f>
        <v>33.072457997028778</v>
      </c>
      <c r="J37" s="31">
        <f>+'Q22'!J37/'Q12'!$C37*100</f>
        <v>19.277717366333295</v>
      </c>
      <c r="K37" s="31">
        <f>+'Q22'!K37/'Q12'!$C37*100</f>
        <v>7.3606665339316617</v>
      </c>
      <c r="L37" s="31">
        <f>+'Q22'!L37/'Q12'!$C37*100</f>
        <v>1.2344355443922013</v>
      </c>
    </row>
    <row r="38" spans="2:12" s="1" customFormat="1" ht="14" customHeight="1" x14ac:dyDescent="0.3">
      <c r="B38" s="101" t="s">
        <v>50</v>
      </c>
      <c r="C38" s="31">
        <f>+'Q22'!C38/'Q12'!$C38*100</f>
        <v>73.709573605503593</v>
      </c>
      <c r="D38" s="31">
        <f>+'Q22'!D38/'Q12'!$C38*100</f>
        <v>0.59223779789519437</v>
      </c>
      <c r="E38" s="31">
        <f>+'Q22'!E38/'Q12'!$C38*100</f>
        <v>0.42840066537937493</v>
      </c>
      <c r="F38" s="31">
        <f>+'Q22'!F38/'Q12'!$C38*100</f>
        <v>1.4101696048683035</v>
      </c>
      <c r="G38" s="31">
        <f>+'Q22'!G38/'Q12'!$C38*100</f>
        <v>0.48064464896222547</v>
      </c>
      <c r="H38" s="31">
        <f>+'Q22'!H38/'Q12'!$C38*100</f>
        <v>0.97006628716637</v>
      </c>
      <c r="I38" s="31">
        <f>+'Q22'!I38/'Q12'!$C38*100</f>
        <v>21.575093412242648</v>
      </c>
      <c r="J38" s="31">
        <f>+'Q22'!J38/'Q12'!$C38*100</f>
        <v>17.432772441925586</v>
      </c>
      <c r="K38" s="31">
        <f>+'Q22'!K38/'Q12'!$C38*100</f>
        <v>5.4233434477685547</v>
      </c>
      <c r="L38" s="31">
        <f>+'Q22'!L38/'Q12'!$C38*100</f>
        <v>0.70884636925211697</v>
      </c>
    </row>
    <row r="39" spans="2:12" s="1" customFormat="1" ht="14" hidden="1" customHeight="1" outlineLevel="1" x14ac:dyDescent="0.3">
      <c r="B39" s="100" t="s">
        <v>315</v>
      </c>
      <c r="C39" s="114">
        <f>+'Q22'!C39/'Q12'!$C39*100</f>
        <v>41.304936866634151</v>
      </c>
      <c r="D39" s="114">
        <f>+'Q22'!D39/'Q12'!$C39*100</f>
        <v>0.87790603153958713</v>
      </c>
      <c r="E39" s="114">
        <f>+'Q22'!E39/'Q12'!$C39*100</f>
        <v>0.98628949222348672</v>
      </c>
      <c r="F39" s="114">
        <f>+'Q22'!F39/'Q12'!$C39*100</f>
        <v>3.6958760093209775</v>
      </c>
      <c r="G39" s="114">
        <f>+'Q22'!G39/'Q12'!$C39*100</f>
        <v>0.78036091692407739</v>
      </c>
      <c r="H39" s="114">
        <f>+'Q22'!H39/'Q12'!$C39*100</f>
        <v>0.35224624722267384</v>
      </c>
      <c r="I39" s="114">
        <f>+'Q22'!I39/'Q12'!$C39*100</f>
        <v>26.169186582127569</v>
      </c>
      <c r="J39" s="114">
        <f>+'Q22'!J39/'Q12'!$C39*100</f>
        <v>37.674090933723512</v>
      </c>
      <c r="K39" s="114">
        <f>+'Q22'!K39/'Q12'!$C39*100</f>
        <v>9.1042106974475701</v>
      </c>
      <c r="L39" s="114">
        <f>+'Q22'!L39/'Q12'!$C39*100</f>
        <v>1.4577575461984502</v>
      </c>
    </row>
    <row r="40" spans="2:12" s="1" customFormat="1" ht="14" hidden="1" customHeight="1" outlineLevel="1" x14ac:dyDescent="0.3">
      <c r="B40" s="100" t="s">
        <v>316</v>
      </c>
      <c r="C40" s="114">
        <f>+'Q22'!C40/'Q12'!$C40*100</f>
        <v>63.56931192809926</v>
      </c>
      <c r="D40" s="114">
        <f>+'Q22'!D40/'Q12'!$C40*100</f>
        <v>0.47380246833175937</v>
      </c>
      <c r="E40" s="114">
        <f>+'Q22'!E40/'Q12'!$C40*100</f>
        <v>0.83526002149207079</v>
      </c>
      <c r="F40" s="114">
        <f>+'Q22'!F40/'Q12'!$C40*100</f>
        <v>2.1312970139047183</v>
      </c>
      <c r="G40" s="114">
        <f>+'Q22'!G40/'Q12'!$C40*100</f>
        <v>0.986681428897066</v>
      </c>
      <c r="H40" s="114">
        <f>+'Q22'!H40/'Q12'!$C40*100</f>
        <v>1.3888436614673223</v>
      </c>
      <c r="I40" s="114">
        <f>+'Q22'!I40/'Q12'!$C40*100</f>
        <v>28.205086456739064</v>
      </c>
      <c r="J40" s="114">
        <f>+'Q22'!J40/'Q12'!$C40*100</f>
        <v>22.206844898889578</v>
      </c>
      <c r="K40" s="114">
        <f>+'Q22'!K40/'Q12'!$C40*100</f>
        <v>8.6407893451431175</v>
      </c>
      <c r="L40" s="114">
        <f>+'Q22'!L40/'Q12'!$C40*100</f>
        <v>1.2064866977107689</v>
      </c>
    </row>
    <row r="41" spans="2:12" s="1" customFormat="1" ht="14" hidden="1" customHeight="1" outlineLevel="1" x14ac:dyDescent="0.3">
      <c r="B41" s="100" t="s">
        <v>317</v>
      </c>
      <c r="C41" s="114">
        <f>+'Q22'!C41/'Q12'!$C41*100</f>
        <v>81.368458695911315</v>
      </c>
      <c r="D41" s="114">
        <f>+'Q22'!D41/'Q12'!$C41*100</f>
        <v>0.60480202771800162</v>
      </c>
      <c r="E41" s="114">
        <f>+'Q22'!E41/'Q12'!$C41*100</f>
        <v>0.20703803853417072</v>
      </c>
      <c r="F41" s="114">
        <f>+'Q22'!F41/'Q12'!$C41*100</f>
        <v>0.86767759785684251</v>
      </c>
      <c r="G41" s="114">
        <f>+'Q22'!G41/'Q12'!$C41*100</f>
        <v>0.2509551982232372</v>
      </c>
      <c r="H41" s="114">
        <f>+'Q22'!H41/'Q12'!$C41*100</f>
        <v>0.88022535776800437</v>
      </c>
      <c r="I41" s="114">
        <f>+'Q22'!I41/'Q12'!$C41*100</f>
        <v>18.488496841101444</v>
      </c>
      <c r="J41" s="114">
        <f>+'Q22'!J41/'Q12'!$C41*100</f>
        <v>13.249807078191367</v>
      </c>
      <c r="K41" s="114">
        <f>+'Q22'!K41/'Q12'!$C41*100</f>
        <v>3.7574267053974189</v>
      </c>
      <c r="L41" s="114">
        <f>+'Q22'!L41/'Q12'!$C41*100</f>
        <v>0.43038816495285176</v>
      </c>
    </row>
    <row r="42" spans="2:12" ht="14" customHeight="1" collapsed="1" x14ac:dyDescent="0.2">
      <c r="B42" s="10" t="s">
        <v>51</v>
      </c>
      <c r="C42" s="31">
        <f>+'Q22'!C42/'Q12'!$C42*100</f>
        <v>66.136049181964708</v>
      </c>
      <c r="D42" s="31">
        <f>+'Q22'!D42/'Q12'!$C42*100</f>
        <v>0.165461366197384</v>
      </c>
      <c r="E42" s="31">
        <f>+'Q22'!E42/'Q12'!$C42*100</f>
        <v>0.48212018771306719</v>
      </c>
      <c r="F42" s="31">
        <f>+'Q22'!F42/'Q12'!$C42*100</f>
        <v>5.592879455689161</v>
      </c>
      <c r="G42" s="31">
        <f>+'Q22'!G42/'Q12'!$C42*100</f>
        <v>0.8586874349209066</v>
      </c>
      <c r="H42" s="31">
        <f>+'Q22'!H42/'Q12'!$C42*100</f>
        <v>1.678862310468284</v>
      </c>
      <c r="I42" s="31">
        <f>+'Q22'!I42/'Q12'!$C42*100</f>
        <v>34.960845564636912</v>
      </c>
      <c r="J42" s="31">
        <f>+'Q22'!J42/'Q12'!$C42*100</f>
        <v>13.803186557690388</v>
      </c>
      <c r="K42" s="31">
        <f>+'Q22'!K42/'Q12'!$C42*100</f>
        <v>6.8181494002025476</v>
      </c>
      <c r="L42" s="31">
        <f>+'Q22'!L42/'Q12'!$C42*100</f>
        <v>0.52633831143823018</v>
      </c>
    </row>
    <row r="43" spans="2:12" ht="14" customHeight="1" x14ac:dyDescent="0.2">
      <c r="B43" s="10" t="s">
        <v>52</v>
      </c>
      <c r="C43" s="31">
        <f>+'Q22'!C43/'Q12'!$C43*100</f>
        <v>72.653445727557695</v>
      </c>
      <c r="D43" s="31">
        <f>+'Q22'!D43/'Q12'!$C43*100</f>
        <v>0.55547434585586897</v>
      </c>
      <c r="E43" s="31">
        <f>+'Q22'!E43/'Q12'!$C43*100</f>
        <v>0.48888239211291395</v>
      </c>
      <c r="F43" s="31">
        <f>+'Q22'!F43/'Q12'!$C43*100</f>
        <v>1.3302148808653707</v>
      </c>
      <c r="G43" s="31">
        <f>+'Q22'!G43/'Q12'!$C43*100</f>
        <v>0.17054036934171418</v>
      </c>
      <c r="H43" s="31">
        <f>+'Q22'!H43/'Q12'!$C43*100</f>
        <v>0.92254218843898717</v>
      </c>
      <c r="I43" s="31">
        <f>+'Q22'!I43/'Q12'!$C43*100</f>
        <v>14.586886257694619</v>
      </c>
      <c r="J43" s="31">
        <f>+'Q22'!J43/'Q12'!$C43*100</f>
        <v>15.986941480290406</v>
      </c>
      <c r="K43" s="31">
        <f>+'Q22'!K43/'Q12'!$C43*100</f>
        <v>5.0285046045899717</v>
      </c>
      <c r="L43" s="31">
        <f>+'Q22'!L43/'Q12'!$C43*100</f>
        <v>1.3626987607399828</v>
      </c>
    </row>
    <row r="44" spans="2:12" ht="14" customHeight="1" x14ac:dyDescent="0.2">
      <c r="B44" s="10" t="s">
        <v>61</v>
      </c>
      <c r="C44" s="31">
        <f>+'Q22'!C44/'Q12'!$C44*100</f>
        <v>76.171875</v>
      </c>
      <c r="D44" s="31">
        <f>+'Q22'!D44/'Q12'!$C44*100</f>
        <v>0.32188841201716739</v>
      </c>
      <c r="E44" s="31">
        <f>+'Q22'!E44/'Q12'!$C44*100</f>
        <v>0.19112124463519314</v>
      </c>
      <c r="F44" s="31">
        <f>+'Q22'!F44/'Q12'!$C44*100</f>
        <v>0.63371781115879822</v>
      </c>
      <c r="G44" s="31">
        <f>+'Q22'!G44/'Q12'!$C44*100</f>
        <v>0.2363868025751073</v>
      </c>
      <c r="H44" s="31">
        <f>+'Q22'!H44/'Q12'!$C44*100</f>
        <v>3.1216469957081547</v>
      </c>
      <c r="I44" s="31">
        <f>+'Q22'!I44/'Q12'!$C44*100</f>
        <v>35.764820278969957</v>
      </c>
      <c r="J44" s="31">
        <f>+'Q22'!J44/'Q12'!$C44*100</f>
        <v>10.395989806866952</v>
      </c>
      <c r="K44" s="31">
        <f>+'Q22'!K44/'Q12'!$C44*100</f>
        <v>8.6691925965665231</v>
      </c>
      <c r="L44" s="31">
        <f>+'Q22'!L44/'Q12'!$C44*100</f>
        <v>1.1467274678111588</v>
      </c>
    </row>
    <row r="45" spans="2:12" ht="14" customHeight="1" x14ac:dyDescent="0.2">
      <c r="B45" s="10" t="s">
        <v>60</v>
      </c>
      <c r="C45" s="31">
        <f>+'Q22'!C45/'Q12'!$C45*100</f>
        <v>85.944770292193311</v>
      </c>
      <c r="D45" s="31">
        <f>+'Q22'!D45/'Q12'!$C45*100</f>
        <v>0.39933681564544593</v>
      </c>
      <c r="E45" s="31">
        <f>+'Q22'!E45/'Q12'!$C45*100</f>
        <v>0.26384753890859819</v>
      </c>
      <c r="F45" s="31">
        <f>+'Q22'!F45/'Q12'!$C45*100</f>
        <v>4.1859055497120847</v>
      </c>
      <c r="G45" s="31">
        <f>+'Q22'!G45/'Q12'!$C45*100</f>
        <v>0.58117768705542583</v>
      </c>
      <c r="H45" s="31">
        <f>+'Q22'!H45/'Q12'!$C45*100</f>
        <v>15.550960012835827</v>
      </c>
      <c r="I45" s="31">
        <f>+'Q22'!I45/'Q12'!$C45*100</f>
        <v>52.302426327705774</v>
      </c>
      <c r="J45" s="31">
        <f>+'Q22'!J45/'Q12'!$C45*100</f>
        <v>15.05178899327902</v>
      </c>
      <c r="K45" s="31">
        <f>+'Q22'!K45/'Q12'!$C45*100</f>
        <v>24.061825896279394</v>
      </c>
      <c r="L45" s="31">
        <f>+'Q22'!L45/'Q12'!$C45*100</f>
        <v>6.5997539799975042</v>
      </c>
    </row>
    <row r="46" spans="2:12" ht="14" customHeight="1" x14ac:dyDescent="0.2">
      <c r="B46" s="10" t="s">
        <v>59</v>
      </c>
      <c r="C46" s="31">
        <f>+'Q22'!C46/'Q12'!$C46*100</f>
        <v>45.29548294947331</v>
      </c>
      <c r="D46" s="31">
        <f>+'Q22'!D46/'Q12'!$C46*100</f>
        <v>0.24995536511337263</v>
      </c>
      <c r="E46" s="31">
        <f>+'Q22'!E46/'Q12'!$C46*100</f>
        <v>0.96411355115158004</v>
      </c>
      <c r="F46" s="31">
        <f>+'Q22'!F46/'Q12'!$C46*100</f>
        <v>2.803070880199964</v>
      </c>
      <c r="G46" s="31">
        <f>+'Q22'!G46/'Q12'!$C46*100</f>
        <v>2.3210141046241741</v>
      </c>
      <c r="H46" s="31">
        <f>+'Q22'!H46/'Q12'!$C46*100</f>
        <v>3.9992858418139621</v>
      </c>
      <c r="I46" s="31">
        <f>+'Q22'!I46/'Q12'!$C46*100</f>
        <v>32.886984467059456</v>
      </c>
      <c r="J46" s="31">
        <f>+'Q22'!J46/'Q12'!$C46*100</f>
        <v>16.318514550973042</v>
      </c>
      <c r="K46" s="31">
        <f>+'Q22'!K46/'Q12'!$C46*100</f>
        <v>17.675415104445634</v>
      </c>
      <c r="L46" s="31">
        <f>+'Q22'!L46/'Q12'!$C46*100</f>
        <v>3.7671844313515446</v>
      </c>
    </row>
    <row r="47" spans="2:12" ht="14" customHeight="1" x14ac:dyDescent="0.2">
      <c r="B47" s="10" t="s">
        <v>62</v>
      </c>
      <c r="C47" s="31">
        <f>+'Q22'!C47/'Q12'!$C47*100</f>
        <v>62.254761677636807</v>
      </c>
      <c r="D47" s="31">
        <f>+'Q22'!D47/'Q12'!$C47*100</f>
        <v>0.65184902540621326</v>
      </c>
      <c r="E47" s="31">
        <f>+'Q22'!E47/'Q12'!$C47*100</f>
        <v>0.54532735540080757</v>
      </c>
      <c r="F47" s="31">
        <f>+'Q22'!F47/'Q12'!$C47*100</f>
        <v>4.9047664472638237</v>
      </c>
      <c r="G47" s="31">
        <f>+'Q22'!G47/'Q12'!$C47*100</f>
        <v>6.59480428630481</v>
      </c>
      <c r="H47" s="31">
        <f>+'Q22'!H47/'Q12'!$C47*100</f>
        <v>3.7060001907850806</v>
      </c>
      <c r="I47" s="31">
        <f>+'Q22'!I47/'Q12'!$C47*100</f>
        <v>28.573245572196253</v>
      </c>
      <c r="J47" s="31">
        <f>+'Q22'!J47/'Q12'!$C47*100</f>
        <v>23.690737384336543</v>
      </c>
      <c r="K47" s="31">
        <f>+'Q22'!K47/'Q12'!$C47*100</f>
        <v>11.48367197685141</v>
      </c>
      <c r="L47" s="31">
        <f>+'Q22'!L47/'Q12'!$C47*100</f>
        <v>1.3752424560399377</v>
      </c>
    </row>
    <row r="48" spans="2:12" ht="14" customHeight="1" x14ac:dyDescent="0.2">
      <c r="B48" s="10" t="s">
        <v>63</v>
      </c>
      <c r="C48" s="31">
        <f>+'Q22'!C48/'Q12'!$C48*100</f>
        <v>83.160715325916001</v>
      </c>
      <c r="D48" s="31">
        <f>+'Q22'!D48/'Q12'!$C48*100</f>
        <v>0.23533523620900568</v>
      </c>
      <c r="E48" s="31">
        <f>+'Q22'!E48/'Q12'!$C48*100</f>
        <v>0.23300518436535211</v>
      </c>
      <c r="F48" s="31">
        <f>+'Q22'!F48/'Q12'!$C48*100</f>
        <v>0.61047358303722254</v>
      </c>
      <c r="G48" s="31">
        <f>+'Q22'!G48/'Q12'!$C48*100</f>
        <v>0.19106425117958875</v>
      </c>
      <c r="H48" s="31">
        <f>+'Q22'!H48/'Q12'!$C48*100</f>
        <v>0.77590726393662268</v>
      </c>
      <c r="I48" s="31">
        <f>+'Q22'!I48/'Q12'!$C48*100</f>
        <v>13.480514941457447</v>
      </c>
      <c r="J48" s="31">
        <f>+'Q22'!J48/'Q12'!$C48*100</f>
        <v>10.876682006174637</v>
      </c>
      <c r="K48" s="31">
        <f>+'Q22'!K48/'Q12'!$C48*100</f>
        <v>2.9871264635638144</v>
      </c>
      <c r="L48" s="31">
        <f>+'Q22'!L48/'Q12'!$C48*100</f>
        <v>0.50678627599464088</v>
      </c>
    </row>
    <row r="49" spans="2:12" ht="14" customHeight="1" x14ac:dyDescent="0.2">
      <c r="B49" s="10" t="s">
        <v>69</v>
      </c>
      <c r="C49" s="31">
        <f>+'Q22'!C49/'Q12'!$C49*100</f>
        <v>51.533446027529585</v>
      </c>
      <c r="D49" s="31">
        <f>+'Q22'!D49/'Q12'!$C49*100</f>
        <v>1.8353054817676888</v>
      </c>
      <c r="E49" s="31">
        <f>+'Q22'!E49/'Q12'!$C49*100</f>
        <v>0.82105771552765039</v>
      </c>
      <c r="F49" s="31">
        <f>+'Q22'!F49/'Q12'!$C49*100</f>
        <v>3.7430572325525233</v>
      </c>
      <c r="G49" s="31">
        <f>+'Q22'!G49/'Q12'!$C49*100</f>
        <v>1.8594542381067374</v>
      </c>
      <c r="H49" s="31">
        <f>+'Q22'!H49/'Q12'!$C49*100</f>
        <v>15.86573291475489</v>
      </c>
      <c r="I49" s="31">
        <f>+'Q22'!I49/'Q12'!$C49*100</f>
        <v>33.470176285921276</v>
      </c>
      <c r="J49" s="31">
        <f>+'Q22'!J49/'Q12'!$C49*100</f>
        <v>11.277469210335669</v>
      </c>
      <c r="K49" s="31">
        <f>+'Q22'!K49/'Q12'!$C49*100</f>
        <v>24.607582709490462</v>
      </c>
      <c r="L49" s="31">
        <f>+'Q22'!L49/'Q12'!$C49*100</f>
        <v>1.1832890606133784</v>
      </c>
    </row>
    <row r="50" spans="2:12" ht="14" customHeight="1" x14ac:dyDescent="0.2">
      <c r="B50" s="10" t="s">
        <v>64</v>
      </c>
      <c r="C50" s="31">
        <f>+'Q22'!C50/'Q12'!$C50*100</f>
        <v>51.551639209676537</v>
      </c>
      <c r="D50" s="31">
        <f>+'Q22'!D50/'Q12'!$C50*100</f>
        <v>1.8663455749548463</v>
      </c>
      <c r="E50" s="31">
        <f>+'Q22'!E50/'Q12'!$C50*100</f>
        <v>4.1595971758524444</v>
      </c>
      <c r="F50" s="31">
        <f>+'Q22'!F50/'Q12'!$C50*100</f>
        <v>2.720157626840348</v>
      </c>
      <c r="G50" s="31">
        <f>+'Q22'!G50/'Q12'!$C50*100</f>
        <v>1.7514093372010289</v>
      </c>
      <c r="H50" s="31">
        <f>+'Q22'!H50/'Q12'!$C50*100</f>
        <v>6.556838706146352</v>
      </c>
      <c r="I50" s="31">
        <f>+'Q22'!I50/'Q12'!$C50*100</f>
        <v>26.38607629576925</v>
      </c>
      <c r="J50" s="31">
        <f>+'Q22'!J50/'Q12'!$C50*100</f>
        <v>15.773630343166767</v>
      </c>
      <c r="K50" s="31">
        <f>+'Q22'!K50/'Q12'!$C50*100</f>
        <v>22.303103278419353</v>
      </c>
      <c r="L50" s="31">
        <f>+'Q22'!L50/'Q12'!$C50*100</f>
        <v>1.6528925619834711</v>
      </c>
    </row>
    <row r="51" spans="2:12" ht="14" customHeight="1" x14ac:dyDescent="0.2">
      <c r="B51" s="10" t="s">
        <v>65</v>
      </c>
      <c r="C51" s="31">
        <f>+'Q22'!C51/'Q12'!$C51*100</f>
        <v>60.531366253422227</v>
      </c>
      <c r="D51" s="31">
        <f>+'Q22'!D51/'Q12'!$C51*100</f>
        <v>2.3948773455335948</v>
      </c>
      <c r="E51" s="31">
        <f>+'Q22'!E51/'Q12'!$C51*100</f>
        <v>0.82861118943452516</v>
      </c>
      <c r="F51" s="31">
        <f>+'Q22'!F51/'Q12'!$C51*100</f>
        <v>2.0983600593034573</v>
      </c>
      <c r="G51" s="31">
        <f>+'Q22'!G51/'Q12'!$C51*100</f>
        <v>0.90228572987820965</v>
      </c>
      <c r="H51" s="31">
        <f>+'Q22'!H51/'Q12'!$C51*100</f>
        <v>2.1165513038574533</v>
      </c>
      <c r="I51" s="31">
        <f>+'Q22'!I51/'Q12'!$C51*100</f>
        <v>24.670056301901894</v>
      </c>
      <c r="J51" s="31">
        <f>+'Q22'!J51/'Q12'!$C51*100</f>
        <v>16.433970330080133</v>
      </c>
      <c r="K51" s="31">
        <f>+'Q22'!K51/'Q12'!$C51*100</f>
        <v>12.98400080041476</v>
      </c>
      <c r="L51" s="31">
        <f>+'Q22'!L51/'Q12'!$C51*100</f>
        <v>1.9346388583174918</v>
      </c>
    </row>
    <row r="52" spans="2:12" ht="14" customHeight="1" x14ac:dyDescent="0.2">
      <c r="B52" s="10" t="s">
        <v>66</v>
      </c>
      <c r="C52" s="31">
        <f>+'Q22'!C52/'Q12'!$C52*100</f>
        <v>47.400309990136677</v>
      </c>
      <c r="D52" s="31">
        <f>+'Q22'!D52/'Q12'!$C52*100</f>
        <v>0.83133718472594054</v>
      </c>
      <c r="E52" s="31">
        <f>+'Q22'!E52/'Q12'!$C52*100</f>
        <v>0.50725658729040435</v>
      </c>
      <c r="F52" s="31">
        <f>+'Q22'!F52/'Q12'!$C52*100</f>
        <v>2.4235592503874877</v>
      </c>
      <c r="G52" s="31">
        <f>+'Q22'!G52/'Q12'!$C52*100</f>
        <v>1.4372269973228124</v>
      </c>
      <c r="H52" s="31">
        <f>+'Q22'!H52/'Q12'!$C52*100</f>
        <v>2.3390164858390872</v>
      </c>
      <c r="I52" s="31">
        <f>+'Q22'!I52/'Q12'!$C52*100</f>
        <v>28.251373819923913</v>
      </c>
      <c r="J52" s="31">
        <f>+'Q22'!J52/'Q12'!$C52*100</f>
        <v>37.226997322812458</v>
      </c>
      <c r="K52" s="31">
        <f>+'Q22'!K52/'Q12'!$C52*100</f>
        <v>13.695927856840919</v>
      </c>
      <c r="L52" s="31">
        <f>+'Q22'!L52/'Q12'!$C52*100</f>
        <v>0.76088488093560658</v>
      </c>
    </row>
    <row r="53" spans="2:12" ht="14" customHeight="1" x14ac:dyDescent="0.2">
      <c r="B53" s="10" t="s">
        <v>67</v>
      </c>
      <c r="C53" s="31">
        <f>+'Q22'!C53/'Q12'!$C53*100</f>
        <v>52.021795239460857</v>
      </c>
      <c r="D53" s="31">
        <f>+'Q22'!D53/'Q12'!$C53*100</f>
        <v>2.0303986234585603</v>
      </c>
      <c r="E53" s="31">
        <f>+'Q22'!E53/'Q12'!$C53*100</f>
        <v>1.3937482076283338</v>
      </c>
      <c r="F53" s="31">
        <f>+'Q22'!F53/'Q12'!$C53*100</f>
        <v>3.0857470605104678</v>
      </c>
      <c r="G53" s="31">
        <f>+'Q22'!G53/'Q12'!$C53*100</f>
        <v>1.3708058503011185</v>
      </c>
      <c r="H53" s="31">
        <f>+'Q22'!H53/'Q12'!$C53*100</f>
        <v>4.2213937482076282</v>
      </c>
      <c r="I53" s="31">
        <f>+'Q22'!I53/'Q12'!$C53*100</f>
        <v>24.691712073415541</v>
      </c>
      <c r="J53" s="31">
        <f>+'Q22'!J53/'Q12'!$C53*100</f>
        <v>17.53369658732435</v>
      </c>
      <c r="K53" s="31">
        <f>+'Q22'!K53/'Q12'!$C53*100</f>
        <v>22.053340980785777</v>
      </c>
      <c r="L53" s="31">
        <f>+'Q22'!L53/'Q12'!$C53*100</f>
        <v>2.8677946659019216</v>
      </c>
    </row>
    <row r="54" spans="2:12" ht="14" customHeight="1" x14ac:dyDescent="0.2">
      <c r="B54" s="87" t="s">
        <v>68</v>
      </c>
      <c r="C54" s="51">
        <f>+'Q22'!C54/'Q12'!$C54*100</f>
        <v>11.538461538461538</v>
      </c>
      <c r="D54" s="142" t="s">
        <v>100</v>
      </c>
      <c r="E54" s="142" t="s">
        <v>100</v>
      </c>
      <c r="F54" s="142" t="s">
        <v>100</v>
      </c>
      <c r="G54" s="142" t="s">
        <v>100</v>
      </c>
      <c r="H54" s="142" t="s">
        <v>100</v>
      </c>
      <c r="I54" s="51">
        <f>+'Q22'!I54/'Q12'!$C54*100</f>
        <v>69.230769230769226</v>
      </c>
      <c r="J54" s="51">
        <f>+'Q22'!J54/'Q12'!$C54*100</f>
        <v>23.076923076923077</v>
      </c>
      <c r="K54" s="142" t="s">
        <v>100</v>
      </c>
      <c r="L54" s="142" t="s">
        <v>100</v>
      </c>
    </row>
    <row r="55" spans="2:12" ht="4.5" customHeight="1" x14ac:dyDescent="0.2"/>
    <row r="56" spans="2:12" ht="13.5" customHeight="1" x14ac:dyDescent="0.2">
      <c r="B56" s="186" t="s">
        <v>243</v>
      </c>
      <c r="C56" s="186"/>
      <c r="D56" s="186"/>
      <c r="E56" s="186"/>
      <c r="F56" s="186"/>
      <c r="G56" s="186"/>
      <c r="H56" s="21"/>
    </row>
    <row r="57" spans="2:12" ht="13.5" customHeight="1" x14ac:dyDescent="0.2">
      <c r="B57" s="21"/>
      <c r="C57" s="21"/>
      <c r="D57" s="21"/>
      <c r="E57" s="21"/>
      <c r="F57" s="21"/>
      <c r="G57" s="21"/>
      <c r="H57" s="21"/>
    </row>
  </sheetData>
  <mergeCells count="13">
    <mergeCell ref="B2:L2"/>
    <mergeCell ref="B3:L3"/>
    <mergeCell ref="L5:L6"/>
    <mergeCell ref="B56:G56"/>
    <mergeCell ref="C5:C6"/>
    <mergeCell ref="D5:D6"/>
    <mergeCell ref="F5:F6"/>
    <mergeCell ref="G5:G6"/>
    <mergeCell ref="H5:H6"/>
    <mergeCell ref="I5:I6"/>
    <mergeCell ref="J5:J6"/>
    <mergeCell ref="K5:K6"/>
    <mergeCell ref="E5:E6"/>
  </mergeCells>
  <printOptions horizontalCentered="1"/>
  <pageMargins left="0" right="0" top="0.78740157480314965" bottom="0.19685039370078741" header="0.51181102362204722" footer="0.51181102362204722"/>
  <pageSetup paperSize="9" scale="9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D44"/>
  <sheetViews>
    <sheetView topLeftCell="A4" workbookViewId="0">
      <selection activeCell="B35" sqref="B35"/>
    </sheetView>
  </sheetViews>
  <sheetFormatPr defaultColWidth="9.1796875" defaultRowHeight="10" x14ac:dyDescent="0.2"/>
  <cols>
    <col min="1" max="1" width="2.90625" style="10" customWidth="1"/>
    <col min="2" max="2" width="60.81640625" style="10" bestFit="1" customWidth="1"/>
    <col min="3" max="4" width="10.81640625" style="11" customWidth="1"/>
    <col min="5" max="117" width="9.1796875" style="10"/>
    <col min="118" max="118" width="51.1796875" style="10" customWidth="1"/>
    <col min="119" max="126" width="9.81640625" style="10" customWidth="1"/>
    <col min="127" max="373" width="9.1796875" style="10"/>
    <col min="374" max="374" width="51.1796875" style="10" customWidth="1"/>
    <col min="375" max="382" width="9.81640625" style="10" customWidth="1"/>
    <col min="383" max="629" width="9.1796875" style="10"/>
    <col min="630" max="630" width="51.1796875" style="10" customWidth="1"/>
    <col min="631" max="638" width="9.81640625" style="10" customWidth="1"/>
    <col min="639" max="885" width="9.1796875" style="10"/>
    <col min="886" max="886" width="51.1796875" style="10" customWidth="1"/>
    <col min="887" max="894" width="9.81640625" style="10" customWidth="1"/>
    <col min="895" max="1141" width="9.1796875" style="10"/>
    <col min="1142" max="1142" width="51.1796875" style="10" customWidth="1"/>
    <col min="1143" max="1150" width="9.81640625" style="10" customWidth="1"/>
    <col min="1151" max="1397" width="9.1796875" style="10"/>
    <col min="1398" max="1398" width="51.1796875" style="10" customWidth="1"/>
    <col min="1399" max="1406" width="9.81640625" style="10" customWidth="1"/>
    <col min="1407" max="1653" width="9.1796875" style="10"/>
    <col min="1654" max="1654" width="51.1796875" style="10" customWidth="1"/>
    <col min="1655" max="1662" width="9.81640625" style="10" customWidth="1"/>
    <col min="1663" max="1909" width="9.1796875" style="10"/>
    <col min="1910" max="1910" width="51.1796875" style="10" customWidth="1"/>
    <col min="1911" max="1918" width="9.81640625" style="10" customWidth="1"/>
    <col min="1919" max="2165" width="9.1796875" style="10"/>
    <col min="2166" max="2166" width="51.1796875" style="10" customWidth="1"/>
    <col min="2167" max="2174" width="9.81640625" style="10" customWidth="1"/>
    <col min="2175" max="2421" width="9.1796875" style="10"/>
    <col min="2422" max="2422" width="51.1796875" style="10" customWidth="1"/>
    <col min="2423" max="2430" width="9.81640625" style="10" customWidth="1"/>
    <col min="2431" max="2677" width="9.1796875" style="10"/>
    <col min="2678" max="2678" width="51.1796875" style="10" customWidth="1"/>
    <col min="2679" max="2686" width="9.81640625" style="10" customWidth="1"/>
    <col min="2687" max="2933" width="9.1796875" style="10"/>
    <col min="2934" max="2934" width="51.1796875" style="10" customWidth="1"/>
    <col min="2935" max="2942" width="9.81640625" style="10" customWidth="1"/>
    <col min="2943" max="3189" width="9.1796875" style="10"/>
    <col min="3190" max="3190" width="51.1796875" style="10" customWidth="1"/>
    <col min="3191" max="3198" width="9.81640625" style="10" customWidth="1"/>
    <col min="3199" max="3445" width="9.1796875" style="10"/>
    <col min="3446" max="3446" width="51.1796875" style="10" customWidth="1"/>
    <col min="3447" max="3454" width="9.81640625" style="10" customWidth="1"/>
    <col min="3455" max="3701" width="9.1796875" style="10"/>
    <col min="3702" max="3702" width="51.1796875" style="10" customWidth="1"/>
    <col min="3703" max="3710" width="9.81640625" style="10" customWidth="1"/>
    <col min="3711" max="3957" width="9.1796875" style="10"/>
    <col min="3958" max="3958" width="51.1796875" style="10" customWidth="1"/>
    <col min="3959" max="3966" width="9.81640625" style="10" customWidth="1"/>
    <col min="3967" max="4213" width="9.1796875" style="10"/>
    <col min="4214" max="4214" width="51.1796875" style="10" customWidth="1"/>
    <col min="4215" max="4222" width="9.81640625" style="10" customWidth="1"/>
    <col min="4223" max="4469" width="9.1796875" style="10"/>
    <col min="4470" max="4470" width="51.1796875" style="10" customWidth="1"/>
    <col min="4471" max="4478" width="9.81640625" style="10" customWidth="1"/>
    <col min="4479" max="4725" width="9.1796875" style="10"/>
    <col min="4726" max="4726" width="51.1796875" style="10" customWidth="1"/>
    <col min="4727" max="4734" width="9.81640625" style="10" customWidth="1"/>
    <col min="4735" max="4981" width="9.1796875" style="10"/>
    <col min="4982" max="4982" width="51.1796875" style="10" customWidth="1"/>
    <col min="4983" max="4990" width="9.81640625" style="10" customWidth="1"/>
    <col min="4991" max="5237" width="9.1796875" style="10"/>
    <col min="5238" max="5238" width="51.1796875" style="10" customWidth="1"/>
    <col min="5239" max="5246" width="9.81640625" style="10" customWidth="1"/>
    <col min="5247" max="5493" width="9.1796875" style="10"/>
    <col min="5494" max="5494" width="51.1796875" style="10" customWidth="1"/>
    <col min="5495" max="5502" width="9.81640625" style="10" customWidth="1"/>
    <col min="5503" max="5749" width="9.1796875" style="10"/>
    <col min="5750" max="5750" width="51.1796875" style="10" customWidth="1"/>
    <col min="5751" max="5758" width="9.81640625" style="10" customWidth="1"/>
    <col min="5759" max="6005" width="9.1796875" style="10"/>
    <col min="6006" max="6006" width="51.1796875" style="10" customWidth="1"/>
    <col min="6007" max="6014" width="9.81640625" style="10" customWidth="1"/>
    <col min="6015" max="6261" width="9.1796875" style="10"/>
    <col min="6262" max="6262" width="51.1796875" style="10" customWidth="1"/>
    <col min="6263" max="6270" width="9.81640625" style="10" customWidth="1"/>
    <col min="6271" max="6517" width="9.1796875" style="10"/>
    <col min="6518" max="6518" width="51.1796875" style="10" customWidth="1"/>
    <col min="6519" max="6526" width="9.81640625" style="10" customWidth="1"/>
    <col min="6527" max="6773" width="9.1796875" style="10"/>
    <col min="6774" max="6774" width="51.1796875" style="10" customWidth="1"/>
    <col min="6775" max="6782" width="9.81640625" style="10" customWidth="1"/>
    <col min="6783" max="7029" width="9.1796875" style="10"/>
    <col min="7030" max="7030" width="51.1796875" style="10" customWidth="1"/>
    <col min="7031" max="7038" width="9.81640625" style="10" customWidth="1"/>
    <col min="7039" max="7285" width="9.1796875" style="10"/>
    <col min="7286" max="7286" width="51.1796875" style="10" customWidth="1"/>
    <col min="7287" max="7294" width="9.81640625" style="10" customWidth="1"/>
    <col min="7295" max="7541" width="9.1796875" style="10"/>
    <col min="7542" max="7542" width="51.1796875" style="10" customWidth="1"/>
    <col min="7543" max="7550" width="9.81640625" style="10" customWidth="1"/>
    <col min="7551" max="7797" width="9.1796875" style="10"/>
    <col min="7798" max="7798" width="51.1796875" style="10" customWidth="1"/>
    <col min="7799" max="7806" width="9.81640625" style="10" customWidth="1"/>
    <col min="7807" max="8053" width="9.1796875" style="10"/>
    <col min="8054" max="8054" width="51.1796875" style="10" customWidth="1"/>
    <col min="8055" max="8062" width="9.81640625" style="10" customWidth="1"/>
    <col min="8063" max="8309" width="9.1796875" style="10"/>
    <col min="8310" max="8310" width="51.1796875" style="10" customWidth="1"/>
    <col min="8311" max="8318" width="9.81640625" style="10" customWidth="1"/>
    <col min="8319" max="8565" width="9.1796875" style="10"/>
    <col min="8566" max="8566" width="51.1796875" style="10" customWidth="1"/>
    <col min="8567" max="8574" width="9.81640625" style="10" customWidth="1"/>
    <col min="8575" max="8821" width="9.1796875" style="10"/>
    <col min="8822" max="8822" width="51.1796875" style="10" customWidth="1"/>
    <col min="8823" max="8830" width="9.81640625" style="10" customWidth="1"/>
    <col min="8831" max="9077" width="9.1796875" style="10"/>
    <col min="9078" max="9078" width="51.1796875" style="10" customWidth="1"/>
    <col min="9079" max="9086" width="9.81640625" style="10" customWidth="1"/>
    <col min="9087" max="9333" width="9.1796875" style="10"/>
    <col min="9334" max="9334" width="51.1796875" style="10" customWidth="1"/>
    <col min="9335" max="9342" width="9.81640625" style="10" customWidth="1"/>
    <col min="9343" max="9589" width="9.1796875" style="10"/>
    <col min="9590" max="9590" width="51.1796875" style="10" customWidth="1"/>
    <col min="9591" max="9598" width="9.81640625" style="10" customWidth="1"/>
    <col min="9599" max="9845" width="9.1796875" style="10"/>
    <col min="9846" max="9846" width="51.1796875" style="10" customWidth="1"/>
    <col min="9847" max="9854" width="9.81640625" style="10" customWidth="1"/>
    <col min="9855" max="10101" width="9.1796875" style="10"/>
    <col min="10102" max="10102" width="51.1796875" style="10" customWidth="1"/>
    <col min="10103" max="10110" width="9.81640625" style="10" customWidth="1"/>
    <col min="10111" max="10357" width="9.1796875" style="10"/>
    <col min="10358" max="10358" width="51.1796875" style="10" customWidth="1"/>
    <col min="10359" max="10366" width="9.81640625" style="10" customWidth="1"/>
    <col min="10367" max="10613" width="9.1796875" style="10"/>
    <col min="10614" max="10614" width="51.1796875" style="10" customWidth="1"/>
    <col min="10615" max="10622" width="9.81640625" style="10" customWidth="1"/>
    <col min="10623" max="10869" width="9.1796875" style="10"/>
    <col min="10870" max="10870" width="51.1796875" style="10" customWidth="1"/>
    <col min="10871" max="10878" width="9.81640625" style="10" customWidth="1"/>
    <col min="10879" max="11125" width="9.1796875" style="10"/>
    <col min="11126" max="11126" width="51.1796875" style="10" customWidth="1"/>
    <col min="11127" max="11134" width="9.81640625" style="10" customWidth="1"/>
    <col min="11135" max="11381" width="9.1796875" style="10"/>
    <col min="11382" max="11382" width="51.1796875" style="10" customWidth="1"/>
    <col min="11383" max="11390" width="9.81640625" style="10" customWidth="1"/>
    <col min="11391" max="11637" width="9.1796875" style="10"/>
    <col min="11638" max="11638" width="51.1796875" style="10" customWidth="1"/>
    <col min="11639" max="11646" width="9.81640625" style="10" customWidth="1"/>
    <col min="11647" max="11893" width="9.1796875" style="10"/>
    <col min="11894" max="11894" width="51.1796875" style="10" customWidth="1"/>
    <col min="11895" max="11902" width="9.81640625" style="10" customWidth="1"/>
    <col min="11903" max="12149" width="9.1796875" style="10"/>
    <col min="12150" max="12150" width="51.1796875" style="10" customWidth="1"/>
    <col min="12151" max="12158" width="9.81640625" style="10" customWidth="1"/>
    <col min="12159" max="12405" width="9.1796875" style="10"/>
    <col min="12406" max="12406" width="51.1796875" style="10" customWidth="1"/>
    <col min="12407" max="12414" width="9.81640625" style="10" customWidth="1"/>
    <col min="12415" max="12661" width="9.1796875" style="10"/>
    <col min="12662" max="12662" width="51.1796875" style="10" customWidth="1"/>
    <col min="12663" max="12670" width="9.81640625" style="10" customWidth="1"/>
    <col min="12671" max="12917" width="9.1796875" style="10"/>
    <col min="12918" max="12918" width="51.1796875" style="10" customWidth="1"/>
    <col min="12919" max="12926" width="9.81640625" style="10" customWidth="1"/>
    <col min="12927" max="13173" width="9.1796875" style="10"/>
    <col min="13174" max="13174" width="51.1796875" style="10" customWidth="1"/>
    <col min="13175" max="13182" width="9.81640625" style="10" customWidth="1"/>
    <col min="13183" max="13429" width="9.1796875" style="10"/>
    <col min="13430" max="13430" width="51.1796875" style="10" customWidth="1"/>
    <col min="13431" max="13438" width="9.81640625" style="10" customWidth="1"/>
    <col min="13439" max="13685" width="9.1796875" style="10"/>
    <col min="13686" max="13686" width="51.1796875" style="10" customWidth="1"/>
    <col min="13687" max="13694" width="9.81640625" style="10" customWidth="1"/>
    <col min="13695" max="13941" width="9.1796875" style="10"/>
    <col min="13942" max="13942" width="51.1796875" style="10" customWidth="1"/>
    <col min="13943" max="13950" width="9.81640625" style="10" customWidth="1"/>
    <col min="13951" max="14197" width="9.1796875" style="10"/>
    <col min="14198" max="14198" width="51.1796875" style="10" customWidth="1"/>
    <col min="14199" max="14206" width="9.81640625" style="10" customWidth="1"/>
    <col min="14207" max="14453" width="9.1796875" style="10"/>
    <col min="14454" max="14454" width="51.1796875" style="10" customWidth="1"/>
    <col min="14455" max="14462" width="9.81640625" style="10" customWidth="1"/>
    <col min="14463" max="14709" width="9.1796875" style="10"/>
    <col min="14710" max="14710" width="51.1796875" style="10" customWidth="1"/>
    <col min="14711" max="14718" width="9.81640625" style="10" customWidth="1"/>
    <col min="14719" max="14965" width="9.1796875" style="10"/>
    <col min="14966" max="14966" width="51.1796875" style="10" customWidth="1"/>
    <col min="14967" max="14974" width="9.81640625" style="10" customWidth="1"/>
    <col min="14975" max="15221" width="9.1796875" style="10"/>
    <col min="15222" max="15222" width="51.1796875" style="10" customWidth="1"/>
    <col min="15223" max="15230" width="9.81640625" style="10" customWidth="1"/>
    <col min="15231" max="15477" width="9.1796875" style="10"/>
    <col min="15478" max="15478" width="51.1796875" style="10" customWidth="1"/>
    <col min="15479" max="15486" width="9.81640625" style="10" customWidth="1"/>
    <col min="15487" max="15733" width="9.1796875" style="10"/>
    <col min="15734" max="15734" width="51.1796875" style="10" customWidth="1"/>
    <col min="15735" max="15742" width="9.81640625" style="10" customWidth="1"/>
    <col min="15743" max="15989" width="9.1796875" style="10"/>
    <col min="15990" max="15990" width="51.1796875" style="10" customWidth="1"/>
    <col min="15991" max="15998" width="9.81640625" style="10" customWidth="1"/>
    <col min="15999" max="16384" width="9.1796875" style="10"/>
  </cols>
  <sheetData>
    <row r="1" spans="2:4" s="1" customFormat="1" ht="17.25" customHeight="1" x14ac:dyDescent="0.3">
      <c r="B1" s="40"/>
      <c r="C1" s="41"/>
      <c r="D1" s="36" t="s">
        <v>197</v>
      </c>
    </row>
    <row r="2" spans="2:4" s="1" customFormat="1" ht="27.75" customHeight="1" x14ac:dyDescent="0.3">
      <c r="B2" s="178" t="s">
        <v>196</v>
      </c>
      <c r="C2" s="178"/>
      <c r="D2" s="178"/>
    </row>
    <row r="3" spans="2:4" s="1" customFormat="1" ht="15.75" customHeight="1" x14ac:dyDescent="0.3">
      <c r="B3" s="179">
        <v>2022</v>
      </c>
      <c r="C3" s="179"/>
      <c r="D3" s="179"/>
    </row>
    <row r="4" spans="2:4" ht="15" customHeight="1" x14ac:dyDescent="0.2">
      <c r="B4" s="10" t="s">
        <v>115</v>
      </c>
      <c r="C4" s="18"/>
    </row>
    <row r="5" spans="2:4" ht="16.5" customHeight="1" x14ac:dyDescent="0.2">
      <c r="B5" s="37" t="s">
        <v>125</v>
      </c>
      <c r="C5" s="180" t="s">
        <v>70</v>
      </c>
      <c r="D5" s="180" t="s">
        <v>1</v>
      </c>
    </row>
    <row r="6" spans="2:4" ht="16.5" customHeight="1" x14ac:dyDescent="0.25">
      <c r="B6" s="43" t="s">
        <v>117</v>
      </c>
      <c r="C6" s="180"/>
      <c r="D6" s="180" t="s">
        <v>13</v>
      </c>
    </row>
    <row r="7" spans="2:4" ht="15.75" customHeight="1" x14ac:dyDescent="0.25">
      <c r="B7" s="40" t="s">
        <v>0</v>
      </c>
      <c r="C7" s="39">
        <v>2282420</v>
      </c>
      <c r="D7" s="67">
        <v>99.999999999999972</v>
      </c>
    </row>
    <row r="8" spans="2:4" ht="15.75" customHeight="1" x14ac:dyDescent="0.25">
      <c r="B8" s="123" t="s">
        <v>102</v>
      </c>
      <c r="C8" s="57">
        <f>+C9+C10</f>
        <v>189586</v>
      </c>
      <c r="D8" s="63">
        <f>+C8/$C$7*100</f>
        <v>8.3063590399663525</v>
      </c>
    </row>
    <row r="9" spans="2:4" ht="15.75" customHeight="1" x14ac:dyDescent="0.2">
      <c r="B9" s="91" t="s">
        <v>128</v>
      </c>
      <c r="C9" s="15">
        <v>38047</v>
      </c>
      <c r="D9" s="20">
        <f t="shared" ref="D9:D41" si="0">+C9/$C$7*100</f>
        <v>1.6669587543046416</v>
      </c>
    </row>
    <row r="10" spans="2:4" ht="15.75" customHeight="1" x14ac:dyDescent="0.2">
      <c r="B10" s="91" t="s">
        <v>129</v>
      </c>
      <c r="C10" s="15">
        <v>151539</v>
      </c>
      <c r="D10" s="20">
        <f t="shared" si="0"/>
        <v>6.6394002856617105</v>
      </c>
    </row>
    <row r="11" spans="2:4" ht="15.75" customHeight="1" x14ac:dyDescent="0.25">
      <c r="B11" s="123" t="s">
        <v>101</v>
      </c>
      <c r="C11" s="57">
        <v>12638</v>
      </c>
      <c r="D11" s="63">
        <f t="shared" si="0"/>
        <v>0.55371053530901415</v>
      </c>
    </row>
    <row r="12" spans="2:4" ht="15.75" customHeight="1" x14ac:dyDescent="0.25">
      <c r="B12" s="123" t="s">
        <v>103</v>
      </c>
      <c r="C12" s="57">
        <f>+C13+C14</f>
        <v>39299</v>
      </c>
      <c r="D12" s="63">
        <f t="shared" si="0"/>
        <v>1.7218128127163275</v>
      </c>
    </row>
    <row r="13" spans="2:4" ht="15.75" customHeight="1" x14ac:dyDescent="0.2">
      <c r="B13" s="126" t="s">
        <v>336</v>
      </c>
      <c r="C13" s="15">
        <v>3352</v>
      </c>
      <c r="D13" s="20">
        <f t="shared" si="0"/>
        <v>0.14686166437377871</v>
      </c>
    </row>
    <row r="14" spans="2:4" ht="15.75" customHeight="1" x14ac:dyDescent="0.2">
      <c r="B14" s="126" t="s">
        <v>337</v>
      </c>
      <c r="C14" s="15">
        <f>+C15+C16</f>
        <v>35947</v>
      </c>
      <c r="D14" s="20">
        <f t="shared" si="0"/>
        <v>1.5749511483425489</v>
      </c>
    </row>
    <row r="15" spans="2:4" ht="15.75" customHeight="1" x14ac:dyDescent="0.2">
      <c r="B15" s="127" t="s">
        <v>338</v>
      </c>
      <c r="C15" s="15">
        <v>28507</v>
      </c>
      <c r="D15" s="20">
        <f t="shared" si="0"/>
        <v>1.2489813443625626</v>
      </c>
    </row>
    <row r="16" spans="2:4" ht="15.75" customHeight="1" x14ac:dyDescent="0.2">
      <c r="B16" s="127" t="s">
        <v>339</v>
      </c>
      <c r="C16" s="15">
        <v>7440</v>
      </c>
      <c r="D16" s="20">
        <f t="shared" si="0"/>
        <v>0.32596980397998615</v>
      </c>
    </row>
    <row r="17" spans="2:4" ht="15.75" customHeight="1" x14ac:dyDescent="0.25">
      <c r="B17" s="124" t="s">
        <v>104</v>
      </c>
      <c r="C17" s="57">
        <f>+C18+C19+C20+C26</f>
        <v>751733</v>
      </c>
      <c r="D17" s="63">
        <f t="shared" si="0"/>
        <v>32.935787453667601</v>
      </c>
    </row>
    <row r="18" spans="2:4" ht="15.75" customHeight="1" x14ac:dyDescent="0.2">
      <c r="B18" s="126" t="s">
        <v>318</v>
      </c>
      <c r="C18" s="15">
        <v>34091</v>
      </c>
      <c r="D18" s="20">
        <f t="shared" si="0"/>
        <v>1.493633949930337</v>
      </c>
    </row>
    <row r="19" spans="2:4" ht="15.75" customHeight="1" x14ac:dyDescent="0.2">
      <c r="B19" s="126" t="s">
        <v>319</v>
      </c>
      <c r="C19" s="15">
        <v>932</v>
      </c>
      <c r="D19" s="20">
        <f>+C19/$C$7*100</f>
        <v>4.0833851788890735E-2</v>
      </c>
    </row>
    <row r="20" spans="2:4" ht="15.75" customHeight="1" x14ac:dyDescent="0.2">
      <c r="B20" s="126" t="s">
        <v>320</v>
      </c>
      <c r="C20" s="15">
        <f>+C21+C22+C23+C24+C25</f>
        <v>675682</v>
      </c>
      <c r="D20" s="20">
        <f t="shared" si="0"/>
        <v>29.603753910323256</v>
      </c>
    </row>
    <row r="21" spans="2:4" ht="15.75" customHeight="1" x14ac:dyDescent="0.2">
      <c r="B21" s="127" t="s">
        <v>321</v>
      </c>
      <c r="C21" s="15">
        <v>114297</v>
      </c>
      <c r="D21" s="20">
        <f t="shared" si="0"/>
        <v>5.0077111136425367</v>
      </c>
    </row>
    <row r="22" spans="2:4" ht="15.75" customHeight="1" x14ac:dyDescent="0.2">
      <c r="B22" s="127" t="s">
        <v>322</v>
      </c>
      <c r="C22" s="15">
        <v>150091</v>
      </c>
      <c r="D22" s="20">
        <f t="shared" si="0"/>
        <v>6.5759588506935627</v>
      </c>
    </row>
    <row r="23" spans="2:4" ht="15.75" customHeight="1" x14ac:dyDescent="0.2">
      <c r="B23" s="127" t="s">
        <v>323</v>
      </c>
      <c r="C23" s="15">
        <v>9490</v>
      </c>
      <c r="D23" s="20">
        <f t="shared" si="0"/>
        <v>0.41578675265726728</v>
      </c>
    </row>
    <row r="24" spans="2:4" ht="15.75" customHeight="1" x14ac:dyDescent="0.2">
      <c r="B24" s="127" t="s">
        <v>324</v>
      </c>
      <c r="C24" s="15">
        <v>345608</v>
      </c>
      <c r="D24" s="20">
        <f t="shared" si="0"/>
        <v>15.14217365778428</v>
      </c>
    </row>
    <row r="25" spans="2:4" ht="15.75" customHeight="1" x14ac:dyDescent="0.2">
      <c r="B25" s="127" t="s">
        <v>325</v>
      </c>
      <c r="C25" s="15">
        <v>56196</v>
      </c>
      <c r="D25" s="20">
        <f t="shared" si="0"/>
        <v>2.4621235355456053</v>
      </c>
    </row>
    <row r="26" spans="2:4" ht="15.75" customHeight="1" x14ac:dyDescent="0.2">
      <c r="B26" s="128" t="s">
        <v>326</v>
      </c>
      <c r="C26" s="15">
        <v>41028</v>
      </c>
      <c r="D26" s="20">
        <f t="shared" si="0"/>
        <v>1.7975657416251172</v>
      </c>
    </row>
    <row r="27" spans="2:4" ht="15.75" customHeight="1" x14ac:dyDescent="0.25">
      <c r="B27" s="124" t="s">
        <v>105</v>
      </c>
      <c r="C27" s="57">
        <f>+C28+C29</f>
        <v>183951</v>
      </c>
      <c r="D27" s="63">
        <f t="shared" si="0"/>
        <v>8.0594719639680701</v>
      </c>
    </row>
    <row r="28" spans="2:4" ht="15.75" customHeight="1" x14ac:dyDescent="0.2">
      <c r="B28" s="126" t="s">
        <v>327</v>
      </c>
      <c r="C28" s="15">
        <v>8547</v>
      </c>
      <c r="D28" s="20">
        <f t="shared" si="0"/>
        <v>0.37447095626571797</v>
      </c>
    </row>
    <row r="29" spans="2:4" ht="15.75" customHeight="1" x14ac:dyDescent="0.2">
      <c r="B29" s="126" t="s">
        <v>328</v>
      </c>
      <c r="C29" s="15">
        <v>175404</v>
      </c>
      <c r="D29" s="20">
        <f t="shared" si="0"/>
        <v>7.6850010077023505</v>
      </c>
    </row>
    <row r="30" spans="2:4" ht="15.75" customHeight="1" x14ac:dyDescent="0.25">
      <c r="B30" s="124" t="s">
        <v>106</v>
      </c>
      <c r="C30" s="57">
        <f>+C31+C32+C33</f>
        <v>191840</v>
      </c>
      <c r="D30" s="63">
        <f t="shared" si="0"/>
        <v>8.405113870365664</v>
      </c>
    </row>
    <row r="31" spans="2:4" ht="15.75" customHeight="1" x14ac:dyDescent="0.2">
      <c r="B31" s="126" t="s">
        <v>329</v>
      </c>
      <c r="C31" s="15">
        <v>71853</v>
      </c>
      <c r="D31" s="20">
        <f t="shared" si="0"/>
        <v>3.148105957711552</v>
      </c>
    </row>
    <row r="32" spans="2:4" ht="15.75" customHeight="1" x14ac:dyDescent="0.2">
      <c r="B32" s="126" t="s">
        <v>330</v>
      </c>
      <c r="C32" s="15">
        <v>106931</v>
      </c>
      <c r="D32" s="20">
        <f t="shared" si="0"/>
        <v>4.6849834824440721</v>
      </c>
    </row>
    <row r="33" spans="2:4" ht="15.75" customHeight="1" x14ac:dyDescent="0.2">
      <c r="B33" s="126" t="s">
        <v>331</v>
      </c>
      <c r="C33" s="15">
        <v>13056</v>
      </c>
      <c r="D33" s="20">
        <f t="shared" si="0"/>
        <v>0.57202443021004024</v>
      </c>
    </row>
    <row r="34" spans="2:4" ht="15.75" customHeight="1" x14ac:dyDescent="0.25">
      <c r="B34" s="124" t="s">
        <v>107</v>
      </c>
      <c r="C34" s="57">
        <v>7450</v>
      </c>
      <c r="D34" s="63">
        <f t="shared" si="0"/>
        <v>0.32640793543694852</v>
      </c>
    </row>
    <row r="35" spans="2:4" ht="15.75" customHeight="1" x14ac:dyDescent="0.25">
      <c r="B35" s="124" t="s">
        <v>108</v>
      </c>
      <c r="C35" s="57">
        <v>115031</v>
      </c>
      <c r="D35" s="63">
        <f t="shared" si="0"/>
        <v>5.0398699625835732</v>
      </c>
    </row>
    <row r="36" spans="2:4" ht="15.75" customHeight="1" x14ac:dyDescent="0.25">
      <c r="B36" s="124" t="s">
        <v>109</v>
      </c>
      <c r="C36" s="57">
        <f>+C37+C38</f>
        <v>693554</v>
      </c>
      <c r="D36" s="63">
        <f t="shared" si="0"/>
        <v>30.386782450206361</v>
      </c>
    </row>
    <row r="37" spans="2:4" ht="15.75" customHeight="1" x14ac:dyDescent="0.2">
      <c r="B37" s="126" t="s">
        <v>333</v>
      </c>
      <c r="C37" s="15">
        <v>136423</v>
      </c>
      <c r="D37" s="20">
        <f t="shared" si="0"/>
        <v>5.9771207753174265</v>
      </c>
    </row>
    <row r="38" spans="2:4" ht="15.75" customHeight="1" x14ac:dyDescent="0.2">
      <c r="B38" s="126" t="s">
        <v>332</v>
      </c>
      <c r="C38" s="15">
        <f>+C39+C40</f>
        <v>557131</v>
      </c>
      <c r="D38" s="20">
        <f t="shared" si="0"/>
        <v>24.409661674888934</v>
      </c>
    </row>
    <row r="39" spans="2:4" ht="15.75" customHeight="1" x14ac:dyDescent="0.2">
      <c r="B39" s="127" t="s">
        <v>334</v>
      </c>
      <c r="C39" s="15">
        <v>475439</v>
      </c>
      <c r="D39" s="20">
        <f t="shared" si="0"/>
        <v>20.830478176672131</v>
      </c>
    </row>
    <row r="40" spans="2:4" ht="15.75" customHeight="1" x14ac:dyDescent="0.2">
      <c r="B40" s="127" t="s">
        <v>335</v>
      </c>
      <c r="C40" s="15">
        <v>81692</v>
      </c>
      <c r="D40" s="20">
        <f t="shared" si="0"/>
        <v>3.5791834982168051</v>
      </c>
    </row>
    <row r="41" spans="2:4" ht="15.75" customHeight="1" x14ac:dyDescent="0.25">
      <c r="B41" s="125" t="s">
        <v>110</v>
      </c>
      <c r="C41" s="59">
        <v>97338</v>
      </c>
      <c r="D41" s="118">
        <f t="shared" si="0"/>
        <v>4.264683975780093</v>
      </c>
    </row>
    <row r="42" spans="2:4" ht="5.25" customHeight="1" x14ac:dyDescent="0.2">
      <c r="B42" s="21"/>
      <c r="C42" s="21"/>
      <c r="D42" s="21"/>
    </row>
    <row r="43" spans="2:4" ht="21" customHeight="1" x14ac:dyDescent="0.2">
      <c r="B43" s="194" t="s">
        <v>118</v>
      </c>
      <c r="C43" s="194"/>
      <c r="D43" s="194"/>
    </row>
    <row r="44" spans="2:4" x14ac:dyDescent="0.2">
      <c r="B44" s="24"/>
      <c r="C44" s="25"/>
      <c r="D44" s="25"/>
    </row>
  </sheetData>
  <mergeCells count="5">
    <mergeCell ref="C5:C6"/>
    <mergeCell ref="D5:D6"/>
    <mergeCell ref="B43:D43"/>
    <mergeCell ref="B2:D2"/>
    <mergeCell ref="B3:D3"/>
  </mergeCells>
  <printOptions horizontalCentered="1"/>
  <pageMargins left="0.15748031496062992" right="0.15748031496062992" top="0.78740157480314965" bottom="0.19685039370078741"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D43"/>
  <sheetViews>
    <sheetView workbookViewId="0">
      <selection activeCell="B35" sqref="B35"/>
    </sheetView>
  </sheetViews>
  <sheetFormatPr defaultColWidth="9.1796875" defaultRowHeight="10" x14ac:dyDescent="0.2"/>
  <cols>
    <col min="1" max="1" width="2.81640625" style="10" customWidth="1"/>
    <col min="2" max="2" width="60.81640625" style="10" bestFit="1" customWidth="1"/>
    <col min="3" max="4" width="10.81640625" style="11" customWidth="1"/>
    <col min="5" max="124" width="9.1796875" style="10"/>
    <col min="125" max="125" width="51.1796875" style="10" customWidth="1"/>
    <col min="126" max="133" width="9.81640625" style="10" customWidth="1"/>
    <col min="134" max="380" width="9.1796875" style="10"/>
    <col min="381" max="381" width="51.1796875" style="10" customWidth="1"/>
    <col min="382" max="389" width="9.81640625" style="10" customWidth="1"/>
    <col min="390" max="636" width="9.1796875" style="10"/>
    <col min="637" max="637" width="51.1796875" style="10" customWidth="1"/>
    <col min="638" max="645" width="9.81640625" style="10" customWidth="1"/>
    <col min="646" max="892" width="9.1796875" style="10"/>
    <col min="893" max="893" width="51.1796875" style="10" customWidth="1"/>
    <col min="894" max="901" width="9.81640625" style="10" customWidth="1"/>
    <col min="902" max="1148" width="9.1796875" style="10"/>
    <col min="1149" max="1149" width="51.1796875" style="10" customWidth="1"/>
    <col min="1150" max="1157" width="9.81640625" style="10" customWidth="1"/>
    <col min="1158" max="1404" width="9.1796875" style="10"/>
    <col min="1405" max="1405" width="51.1796875" style="10" customWidth="1"/>
    <col min="1406" max="1413" width="9.81640625" style="10" customWidth="1"/>
    <col min="1414" max="1660" width="9.1796875" style="10"/>
    <col min="1661" max="1661" width="51.1796875" style="10" customWidth="1"/>
    <col min="1662" max="1669" width="9.81640625" style="10" customWidth="1"/>
    <col min="1670" max="1916" width="9.1796875" style="10"/>
    <col min="1917" max="1917" width="51.1796875" style="10" customWidth="1"/>
    <col min="1918" max="1925" width="9.81640625" style="10" customWidth="1"/>
    <col min="1926" max="2172" width="9.1796875" style="10"/>
    <col min="2173" max="2173" width="51.1796875" style="10" customWidth="1"/>
    <col min="2174" max="2181" width="9.81640625" style="10" customWidth="1"/>
    <col min="2182" max="2428" width="9.1796875" style="10"/>
    <col min="2429" max="2429" width="51.1796875" style="10" customWidth="1"/>
    <col min="2430" max="2437" width="9.81640625" style="10" customWidth="1"/>
    <col min="2438" max="2684" width="9.1796875" style="10"/>
    <col min="2685" max="2685" width="51.1796875" style="10" customWidth="1"/>
    <col min="2686" max="2693" width="9.81640625" style="10" customWidth="1"/>
    <col min="2694" max="2940" width="9.1796875" style="10"/>
    <col min="2941" max="2941" width="51.1796875" style="10" customWidth="1"/>
    <col min="2942" max="2949" width="9.81640625" style="10" customWidth="1"/>
    <col min="2950" max="3196" width="9.1796875" style="10"/>
    <col min="3197" max="3197" width="51.1796875" style="10" customWidth="1"/>
    <col min="3198" max="3205" width="9.81640625" style="10" customWidth="1"/>
    <col min="3206" max="3452" width="9.1796875" style="10"/>
    <col min="3453" max="3453" width="51.1796875" style="10" customWidth="1"/>
    <col min="3454" max="3461" width="9.81640625" style="10" customWidth="1"/>
    <col min="3462" max="3708" width="9.1796875" style="10"/>
    <col min="3709" max="3709" width="51.1796875" style="10" customWidth="1"/>
    <col min="3710" max="3717" width="9.81640625" style="10" customWidth="1"/>
    <col min="3718" max="3964" width="9.1796875" style="10"/>
    <col min="3965" max="3965" width="51.1796875" style="10" customWidth="1"/>
    <col min="3966" max="3973" width="9.81640625" style="10" customWidth="1"/>
    <col min="3974" max="4220" width="9.1796875" style="10"/>
    <col min="4221" max="4221" width="51.1796875" style="10" customWidth="1"/>
    <col min="4222" max="4229" width="9.81640625" style="10" customWidth="1"/>
    <col min="4230" max="4476" width="9.1796875" style="10"/>
    <col min="4477" max="4477" width="51.1796875" style="10" customWidth="1"/>
    <col min="4478" max="4485" width="9.81640625" style="10" customWidth="1"/>
    <col min="4486" max="4732" width="9.1796875" style="10"/>
    <col min="4733" max="4733" width="51.1796875" style="10" customWidth="1"/>
    <col min="4734" max="4741" width="9.81640625" style="10" customWidth="1"/>
    <col min="4742" max="4988" width="9.1796875" style="10"/>
    <col min="4989" max="4989" width="51.1796875" style="10" customWidth="1"/>
    <col min="4990" max="4997" width="9.81640625" style="10" customWidth="1"/>
    <col min="4998" max="5244" width="9.1796875" style="10"/>
    <col min="5245" max="5245" width="51.1796875" style="10" customWidth="1"/>
    <col min="5246" max="5253" width="9.81640625" style="10" customWidth="1"/>
    <col min="5254" max="5500" width="9.1796875" style="10"/>
    <col min="5501" max="5501" width="51.1796875" style="10" customWidth="1"/>
    <col min="5502" max="5509" width="9.81640625" style="10" customWidth="1"/>
    <col min="5510" max="5756" width="9.1796875" style="10"/>
    <col min="5757" max="5757" width="51.1796875" style="10" customWidth="1"/>
    <col min="5758" max="5765" width="9.81640625" style="10" customWidth="1"/>
    <col min="5766" max="6012" width="9.1796875" style="10"/>
    <col min="6013" max="6013" width="51.1796875" style="10" customWidth="1"/>
    <col min="6014" max="6021" width="9.81640625" style="10" customWidth="1"/>
    <col min="6022" max="6268" width="9.1796875" style="10"/>
    <col min="6269" max="6269" width="51.1796875" style="10" customWidth="1"/>
    <col min="6270" max="6277" width="9.81640625" style="10" customWidth="1"/>
    <col min="6278" max="6524" width="9.1796875" style="10"/>
    <col min="6525" max="6525" width="51.1796875" style="10" customWidth="1"/>
    <col min="6526" max="6533" width="9.81640625" style="10" customWidth="1"/>
    <col min="6534" max="6780" width="9.1796875" style="10"/>
    <col min="6781" max="6781" width="51.1796875" style="10" customWidth="1"/>
    <col min="6782" max="6789" width="9.81640625" style="10" customWidth="1"/>
    <col min="6790" max="7036" width="9.1796875" style="10"/>
    <col min="7037" max="7037" width="51.1796875" style="10" customWidth="1"/>
    <col min="7038" max="7045" width="9.81640625" style="10" customWidth="1"/>
    <col min="7046" max="7292" width="9.1796875" style="10"/>
    <col min="7293" max="7293" width="51.1796875" style="10" customWidth="1"/>
    <col min="7294" max="7301" width="9.81640625" style="10" customWidth="1"/>
    <col min="7302" max="7548" width="9.1796875" style="10"/>
    <col min="7549" max="7549" width="51.1796875" style="10" customWidth="1"/>
    <col min="7550" max="7557" width="9.81640625" style="10" customWidth="1"/>
    <col min="7558" max="7804" width="9.1796875" style="10"/>
    <col min="7805" max="7805" width="51.1796875" style="10" customWidth="1"/>
    <col min="7806" max="7813" width="9.81640625" style="10" customWidth="1"/>
    <col min="7814" max="8060" width="9.1796875" style="10"/>
    <col min="8061" max="8061" width="51.1796875" style="10" customWidth="1"/>
    <col min="8062" max="8069" width="9.81640625" style="10" customWidth="1"/>
    <col min="8070" max="8316" width="9.1796875" style="10"/>
    <col min="8317" max="8317" width="51.1796875" style="10" customWidth="1"/>
    <col min="8318" max="8325" width="9.81640625" style="10" customWidth="1"/>
    <col min="8326" max="8572" width="9.1796875" style="10"/>
    <col min="8573" max="8573" width="51.1796875" style="10" customWidth="1"/>
    <col min="8574" max="8581" width="9.81640625" style="10" customWidth="1"/>
    <col min="8582" max="8828" width="9.1796875" style="10"/>
    <col min="8829" max="8829" width="51.1796875" style="10" customWidth="1"/>
    <col min="8830" max="8837" width="9.81640625" style="10" customWidth="1"/>
    <col min="8838" max="9084" width="9.1796875" style="10"/>
    <col min="9085" max="9085" width="51.1796875" style="10" customWidth="1"/>
    <col min="9086" max="9093" width="9.81640625" style="10" customWidth="1"/>
    <col min="9094" max="9340" width="9.1796875" style="10"/>
    <col min="9341" max="9341" width="51.1796875" style="10" customWidth="1"/>
    <col min="9342" max="9349" width="9.81640625" style="10" customWidth="1"/>
    <col min="9350" max="9596" width="9.1796875" style="10"/>
    <col min="9597" max="9597" width="51.1796875" style="10" customWidth="1"/>
    <col min="9598" max="9605" width="9.81640625" style="10" customWidth="1"/>
    <col min="9606" max="9852" width="9.1796875" style="10"/>
    <col min="9853" max="9853" width="51.1796875" style="10" customWidth="1"/>
    <col min="9854" max="9861" width="9.81640625" style="10" customWidth="1"/>
    <col min="9862" max="10108" width="9.1796875" style="10"/>
    <col min="10109" max="10109" width="51.1796875" style="10" customWidth="1"/>
    <col min="10110" max="10117" width="9.81640625" style="10" customWidth="1"/>
    <col min="10118" max="10364" width="9.1796875" style="10"/>
    <col min="10365" max="10365" width="51.1796875" style="10" customWidth="1"/>
    <col min="10366" max="10373" width="9.81640625" style="10" customWidth="1"/>
    <col min="10374" max="10620" width="9.1796875" style="10"/>
    <col min="10621" max="10621" width="51.1796875" style="10" customWidth="1"/>
    <col min="10622" max="10629" width="9.81640625" style="10" customWidth="1"/>
    <col min="10630" max="10876" width="9.1796875" style="10"/>
    <col min="10877" max="10877" width="51.1796875" style="10" customWidth="1"/>
    <col min="10878" max="10885" width="9.81640625" style="10" customWidth="1"/>
    <col min="10886" max="11132" width="9.1796875" style="10"/>
    <col min="11133" max="11133" width="51.1796875" style="10" customWidth="1"/>
    <col min="11134" max="11141" width="9.81640625" style="10" customWidth="1"/>
    <col min="11142" max="11388" width="9.1796875" style="10"/>
    <col min="11389" max="11389" width="51.1796875" style="10" customWidth="1"/>
    <col min="11390" max="11397" width="9.81640625" style="10" customWidth="1"/>
    <col min="11398" max="11644" width="9.1796875" style="10"/>
    <col min="11645" max="11645" width="51.1796875" style="10" customWidth="1"/>
    <col min="11646" max="11653" width="9.81640625" style="10" customWidth="1"/>
    <col min="11654" max="11900" width="9.1796875" style="10"/>
    <col min="11901" max="11901" width="51.1796875" style="10" customWidth="1"/>
    <col min="11902" max="11909" width="9.81640625" style="10" customWidth="1"/>
    <col min="11910" max="12156" width="9.1796875" style="10"/>
    <col min="12157" max="12157" width="51.1796875" style="10" customWidth="1"/>
    <col min="12158" max="12165" width="9.81640625" style="10" customWidth="1"/>
    <col min="12166" max="12412" width="9.1796875" style="10"/>
    <col min="12413" max="12413" width="51.1796875" style="10" customWidth="1"/>
    <col min="12414" max="12421" width="9.81640625" style="10" customWidth="1"/>
    <col min="12422" max="12668" width="9.1796875" style="10"/>
    <col min="12669" max="12669" width="51.1796875" style="10" customWidth="1"/>
    <col min="12670" max="12677" width="9.81640625" style="10" customWidth="1"/>
    <col min="12678" max="12924" width="9.1796875" style="10"/>
    <col min="12925" max="12925" width="51.1796875" style="10" customWidth="1"/>
    <col min="12926" max="12933" width="9.81640625" style="10" customWidth="1"/>
    <col min="12934" max="13180" width="9.1796875" style="10"/>
    <col min="13181" max="13181" width="51.1796875" style="10" customWidth="1"/>
    <col min="13182" max="13189" width="9.81640625" style="10" customWidth="1"/>
    <col min="13190" max="13436" width="9.1796875" style="10"/>
    <col min="13437" max="13437" width="51.1796875" style="10" customWidth="1"/>
    <col min="13438" max="13445" width="9.81640625" style="10" customWidth="1"/>
    <col min="13446" max="13692" width="9.1796875" style="10"/>
    <col min="13693" max="13693" width="51.1796875" style="10" customWidth="1"/>
    <col min="13694" max="13701" width="9.81640625" style="10" customWidth="1"/>
    <col min="13702" max="13948" width="9.1796875" style="10"/>
    <col min="13949" max="13949" width="51.1796875" style="10" customWidth="1"/>
    <col min="13950" max="13957" width="9.81640625" style="10" customWidth="1"/>
    <col min="13958" max="14204" width="9.1796875" style="10"/>
    <col min="14205" max="14205" width="51.1796875" style="10" customWidth="1"/>
    <col min="14206" max="14213" width="9.81640625" style="10" customWidth="1"/>
    <col min="14214" max="14460" width="9.1796875" style="10"/>
    <col min="14461" max="14461" width="51.1796875" style="10" customWidth="1"/>
    <col min="14462" max="14469" width="9.81640625" style="10" customWidth="1"/>
    <col min="14470" max="14716" width="9.1796875" style="10"/>
    <col min="14717" max="14717" width="51.1796875" style="10" customWidth="1"/>
    <col min="14718" max="14725" width="9.81640625" style="10" customWidth="1"/>
    <col min="14726" max="14972" width="9.1796875" style="10"/>
    <col min="14973" max="14973" width="51.1796875" style="10" customWidth="1"/>
    <col min="14974" max="14981" width="9.81640625" style="10" customWidth="1"/>
    <col min="14982" max="15228" width="9.1796875" style="10"/>
    <col min="15229" max="15229" width="51.1796875" style="10" customWidth="1"/>
    <col min="15230" max="15237" width="9.81640625" style="10" customWidth="1"/>
    <col min="15238" max="15484" width="9.1796875" style="10"/>
    <col min="15485" max="15485" width="51.1796875" style="10" customWidth="1"/>
    <col min="15486" max="15493" width="9.81640625" style="10" customWidth="1"/>
    <col min="15494" max="15740" width="9.1796875" style="10"/>
    <col min="15741" max="15741" width="51.1796875" style="10" customWidth="1"/>
    <col min="15742" max="15749" width="9.81640625" style="10" customWidth="1"/>
    <col min="15750" max="15996" width="9.1796875" style="10"/>
    <col min="15997" max="15997" width="51.1796875" style="10" customWidth="1"/>
    <col min="15998" max="16005" width="9.81640625" style="10" customWidth="1"/>
    <col min="16006" max="16384" width="9.1796875" style="10"/>
  </cols>
  <sheetData>
    <row r="1" spans="2:4" s="1" customFormat="1" ht="17.25" customHeight="1" x14ac:dyDescent="0.3">
      <c r="B1" s="40"/>
      <c r="C1" s="41"/>
      <c r="D1" s="36" t="s">
        <v>198</v>
      </c>
    </row>
    <row r="2" spans="2:4" s="1" customFormat="1" ht="27.75" customHeight="1" x14ac:dyDescent="0.3">
      <c r="B2" s="178" t="s">
        <v>199</v>
      </c>
      <c r="C2" s="178"/>
      <c r="D2" s="178"/>
    </row>
    <row r="3" spans="2:4" s="1" customFormat="1" ht="15.75" customHeight="1" x14ac:dyDescent="0.3">
      <c r="B3" s="179">
        <v>2022</v>
      </c>
      <c r="C3" s="179"/>
      <c r="D3" s="179"/>
    </row>
    <row r="4" spans="2:4" ht="15" customHeight="1" x14ac:dyDescent="0.2">
      <c r="B4" s="10" t="s">
        <v>115</v>
      </c>
      <c r="C4" s="18"/>
    </row>
    <row r="5" spans="2:4" ht="18" customHeight="1" x14ac:dyDescent="0.2">
      <c r="B5" s="37" t="s">
        <v>126</v>
      </c>
      <c r="C5" s="180" t="s">
        <v>70</v>
      </c>
      <c r="D5" s="180" t="s">
        <v>1</v>
      </c>
    </row>
    <row r="6" spans="2:4" ht="18" customHeight="1" x14ac:dyDescent="0.25">
      <c r="B6" s="43" t="s">
        <v>117</v>
      </c>
      <c r="C6" s="180"/>
      <c r="D6" s="180" t="s">
        <v>13</v>
      </c>
    </row>
    <row r="7" spans="2:4" ht="15" customHeight="1" x14ac:dyDescent="0.25">
      <c r="B7" s="40" t="s">
        <v>0</v>
      </c>
      <c r="C7" s="39">
        <v>10510668.915275836</v>
      </c>
      <c r="D7" s="67">
        <v>99.999999999999972</v>
      </c>
    </row>
    <row r="8" spans="2:4" ht="15" customHeight="1" x14ac:dyDescent="0.25">
      <c r="B8" s="123" t="s">
        <v>102</v>
      </c>
      <c r="C8" s="57">
        <f>+C9+C10</f>
        <v>819201.12632140657</v>
      </c>
      <c r="D8" s="63">
        <f>+C8/$C$7*100</f>
        <v>7.7939961093323795</v>
      </c>
    </row>
    <row r="9" spans="2:4" ht="15" customHeight="1" x14ac:dyDescent="0.2">
      <c r="B9" s="91" t="s">
        <v>128</v>
      </c>
      <c r="C9" s="15">
        <v>276386.14183006476</v>
      </c>
      <c r="D9" s="20">
        <f>+C9/$C$7*100</f>
        <v>2.6295770902684876</v>
      </c>
    </row>
    <row r="10" spans="2:4" ht="15" customHeight="1" x14ac:dyDescent="0.2">
      <c r="B10" s="91" t="s">
        <v>129</v>
      </c>
      <c r="C10" s="15">
        <v>542814.98449134186</v>
      </c>
      <c r="D10" s="20">
        <f t="shared" ref="D10:D41" si="0">+C10/$C$7*100</f>
        <v>5.1644190190638923</v>
      </c>
    </row>
    <row r="11" spans="2:4" ht="15" customHeight="1" x14ac:dyDescent="0.25">
      <c r="B11" s="123" t="s">
        <v>101</v>
      </c>
      <c r="C11" s="57">
        <v>87508.999999999985</v>
      </c>
      <c r="D11" s="63">
        <f t="shared" si="0"/>
        <v>0.8325730807942916</v>
      </c>
    </row>
    <row r="12" spans="2:4" ht="15.75" customHeight="1" x14ac:dyDescent="0.25">
      <c r="B12" s="123" t="s">
        <v>103</v>
      </c>
      <c r="C12" s="57">
        <f>+C13+C14</f>
        <v>319216.0969407736</v>
      </c>
      <c r="D12" s="63">
        <f t="shared" si="0"/>
        <v>3.0370673790022646</v>
      </c>
    </row>
    <row r="13" spans="2:4" ht="15" customHeight="1" x14ac:dyDescent="0.2">
      <c r="B13" s="126" t="s">
        <v>336</v>
      </c>
      <c r="C13" s="15">
        <v>33034</v>
      </c>
      <c r="D13" s="20">
        <f t="shared" si="0"/>
        <v>0.31429017759268912</v>
      </c>
    </row>
    <row r="14" spans="2:4" ht="15" customHeight="1" x14ac:dyDescent="0.2">
      <c r="B14" s="126" t="s">
        <v>337</v>
      </c>
      <c r="C14" s="15">
        <f>+C15+C16</f>
        <v>286182.0969407736</v>
      </c>
      <c r="D14" s="20">
        <f t="shared" si="0"/>
        <v>2.7227772014095755</v>
      </c>
    </row>
    <row r="15" spans="2:4" ht="15" customHeight="1" x14ac:dyDescent="0.2">
      <c r="B15" s="127" t="s">
        <v>338</v>
      </c>
      <c r="C15" s="15">
        <v>271253.09238496493</v>
      </c>
      <c r="D15" s="20">
        <f t="shared" si="0"/>
        <v>2.5807405272820954</v>
      </c>
    </row>
    <row r="16" spans="2:4" ht="15" customHeight="1" x14ac:dyDescent="0.2">
      <c r="B16" s="127" t="s">
        <v>339</v>
      </c>
      <c r="C16" s="15">
        <v>14929.004555808659</v>
      </c>
      <c r="D16" s="20">
        <f t="shared" si="0"/>
        <v>0.14203667412747983</v>
      </c>
    </row>
    <row r="17" spans="2:4" ht="17.25" customHeight="1" x14ac:dyDescent="0.25">
      <c r="B17" s="124" t="s">
        <v>104</v>
      </c>
      <c r="C17" s="57">
        <f>+C18+C19+C20+C26</f>
        <v>4062864.1192949656</v>
      </c>
      <c r="D17" s="63">
        <f t="shared" si="0"/>
        <v>38.654667481630426</v>
      </c>
    </row>
    <row r="18" spans="2:4" x14ac:dyDescent="0.2">
      <c r="B18" s="126" t="s">
        <v>318</v>
      </c>
      <c r="C18" s="15">
        <v>133206.99999999991</v>
      </c>
      <c r="D18" s="20">
        <f t="shared" si="0"/>
        <v>1.2673503568017592</v>
      </c>
    </row>
    <row r="19" spans="2:4" ht="15" customHeight="1" x14ac:dyDescent="0.2">
      <c r="B19" s="126" t="s">
        <v>319</v>
      </c>
      <c r="C19" s="15">
        <v>6755.7999999999956</v>
      </c>
      <c r="D19" s="20">
        <f t="shared" si="0"/>
        <v>6.4275642725091967E-2</v>
      </c>
    </row>
    <row r="20" spans="2:4" ht="15" customHeight="1" x14ac:dyDescent="0.2">
      <c r="B20" s="126" t="s">
        <v>320</v>
      </c>
      <c r="C20" s="15">
        <f>+C21+C22+C23+C24+C25</f>
        <v>3875002.3192949658</v>
      </c>
      <c r="D20" s="20">
        <f t="shared" si="0"/>
        <v>36.867323578836867</v>
      </c>
    </row>
    <row r="21" spans="2:4" ht="15" customHeight="1" x14ac:dyDescent="0.2">
      <c r="B21" s="127" t="s">
        <v>321</v>
      </c>
      <c r="C21" s="15">
        <v>486964.33033988421</v>
      </c>
      <c r="D21" s="20">
        <f t="shared" si="0"/>
        <v>4.6330479464741527</v>
      </c>
    </row>
    <row r="22" spans="2:4" ht="15" customHeight="1" x14ac:dyDescent="0.2">
      <c r="B22" s="127" t="s">
        <v>322</v>
      </c>
      <c r="C22" s="15">
        <v>1030163.1083695634</v>
      </c>
      <c r="D22" s="20">
        <f t="shared" si="0"/>
        <v>9.8011184318855342</v>
      </c>
    </row>
    <row r="23" spans="2:4" ht="15" customHeight="1" x14ac:dyDescent="0.2">
      <c r="B23" s="127" t="s">
        <v>323</v>
      </c>
      <c r="C23" s="15">
        <v>73116.750000000029</v>
      </c>
      <c r="D23" s="20">
        <f t="shared" si="0"/>
        <v>0.69564316590483333</v>
      </c>
    </row>
    <row r="24" spans="2:4" ht="15" customHeight="1" x14ac:dyDescent="0.2">
      <c r="B24" s="127" t="s">
        <v>324</v>
      </c>
      <c r="C24" s="15">
        <v>2073529.5918434623</v>
      </c>
      <c r="D24" s="20">
        <f t="shared" si="0"/>
        <v>19.727855653695524</v>
      </c>
    </row>
    <row r="25" spans="2:4" ht="15" customHeight="1" x14ac:dyDescent="0.2">
      <c r="B25" s="127" t="s">
        <v>325</v>
      </c>
      <c r="C25" s="15">
        <v>211228.53874205606</v>
      </c>
      <c r="D25" s="20">
        <f t="shared" si="0"/>
        <v>2.0096583808768242</v>
      </c>
    </row>
    <row r="26" spans="2:4" ht="15" customHeight="1" x14ac:dyDescent="0.2">
      <c r="B26" s="128" t="s">
        <v>326</v>
      </c>
      <c r="C26" s="15">
        <v>47899.000000000058</v>
      </c>
      <c r="D26" s="20">
        <f t="shared" si="0"/>
        <v>0.45571790326670208</v>
      </c>
    </row>
    <row r="27" spans="2:4" ht="15" customHeight="1" x14ac:dyDescent="0.25">
      <c r="B27" s="124" t="s">
        <v>105</v>
      </c>
      <c r="C27" s="57">
        <f>+C28+C29</f>
        <v>682554.79701176763</v>
      </c>
      <c r="D27" s="63">
        <f t="shared" si="0"/>
        <v>6.4939234839731892</v>
      </c>
    </row>
    <row r="28" spans="2:4" ht="15" customHeight="1" x14ac:dyDescent="0.2">
      <c r="B28" s="126" t="s">
        <v>327</v>
      </c>
      <c r="C28" s="15">
        <v>45347.000000000044</v>
      </c>
      <c r="D28" s="20">
        <f t="shared" si="0"/>
        <v>0.43143781205108944</v>
      </c>
    </row>
    <row r="29" spans="2:4" ht="15" customHeight="1" x14ac:dyDescent="0.2">
      <c r="B29" s="126" t="s">
        <v>328</v>
      </c>
      <c r="C29" s="15">
        <v>637207.79701176763</v>
      </c>
      <c r="D29" s="20">
        <f t="shared" si="0"/>
        <v>6.0624856719221007</v>
      </c>
    </row>
    <row r="30" spans="2:4" ht="15" customHeight="1" x14ac:dyDescent="0.25">
      <c r="B30" s="124" t="s">
        <v>106</v>
      </c>
      <c r="C30" s="57">
        <f>+C31+C32+C33</f>
        <v>1590528.9430449523</v>
      </c>
      <c r="D30" s="63">
        <f t="shared" si="0"/>
        <v>15.132518737540421</v>
      </c>
    </row>
    <row r="31" spans="2:4" ht="15" customHeight="1" x14ac:dyDescent="0.2">
      <c r="B31" s="126" t="s">
        <v>329</v>
      </c>
      <c r="C31" s="15">
        <v>877217.35678121832</v>
      </c>
      <c r="D31" s="20">
        <f t="shared" si="0"/>
        <v>8.3459707831373269</v>
      </c>
    </row>
    <row r="32" spans="2:4" ht="15" customHeight="1" x14ac:dyDescent="0.2">
      <c r="B32" s="126" t="s">
        <v>330</v>
      </c>
      <c r="C32" s="15">
        <v>625451.81245421025</v>
      </c>
      <c r="D32" s="20">
        <f t="shared" si="0"/>
        <v>5.9506375616608054</v>
      </c>
    </row>
    <row r="33" spans="2:4" ht="15" customHeight="1" x14ac:dyDescent="0.2">
      <c r="B33" s="126" t="s">
        <v>331</v>
      </c>
      <c r="C33" s="15">
        <v>87859.773809523758</v>
      </c>
      <c r="D33" s="20">
        <f t="shared" si="0"/>
        <v>0.8359103927422874</v>
      </c>
    </row>
    <row r="34" spans="2:4" ht="15" customHeight="1" x14ac:dyDescent="0.25">
      <c r="B34" s="124" t="s">
        <v>107</v>
      </c>
      <c r="C34" s="57">
        <v>68923.000000000044</v>
      </c>
      <c r="D34" s="63">
        <f t="shared" si="0"/>
        <v>0.65574323152572889</v>
      </c>
    </row>
    <row r="35" spans="2:4" ht="15" customHeight="1" x14ac:dyDescent="0.25">
      <c r="B35" s="124" t="s">
        <v>108</v>
      </c>
      <c r="C35" s="57">
        <v>437907.05303030205</v>
      </c>
      <c r="D35" s="63">
        <f t="shared" si="0"/>
        <v>4.1663100280312646</v>
      </c>
    </row>
    <row r="36" spans="2:4" ht="15" customHeight="1" x14ac:dyDescent="0.25">
      <c r="B36" s="124" t="s">
        <v>109</v>
      </c>
      <c r="C36" s="57">
        <f>+C37+C38</f>
        <v>1894022.1580417519</v>
      </c>
      <c r="D36" s="63">
        <f t="shared" si="0"/>
        <v>18.019996379954911</v>
      </c>
    </row>
    <row r="37" spans="2:4" ht="15" customHeight="1" x14ac:dyDescent="0.2">
      <c r="B37" s="126" t="s">
        <v>333</v>
      </c>
      <c r="C37" s="15">
        <v>878221.77867745887</v>
      </c>
      <c r="D37" s="20">
        <f t="shared" si="0"/>
        <v>8.355526996013376</v>
      </c>
    </row>
    <row r="38" spans="2:4" ht="15" customHeight="1" x14ac:dyDescent="0.2">
      <c r="B38" s="126" t="s">
        <v>332</v>
      </c>
      <c r="C38" s="15">
        <f>+C39+C40</f>
        <v>1015800.379364293</v>
      </c>
      <c r="D38" s="20">
        <f t="shared" si="0"/>
        <v>9.664469383941535</v>
      </c>
    </row>
    <row r="39" spans="2:4" ht="15" customHeight="1" x14ac:dyDescent="0.2">
      <c r="B39" s="127" t="s">
        <v>334</v>
      </c>
      <c r="C39" s="15">
        <v>862859.30918294017</v>
      </c>
      <c r="D39" s="20">
        <f t="shared" si="0"/>
        <v>8.2093662747657365</v>
      </c>
    </row>
    <row r="40" spans="2:4" ht="15" customHeight="1" x14ac:dyDescent="0.2">
      <c r="B40" s="127" t="s">
        <v>335</v>
      </c>
      <c r="C40" s="15">
        <v>152941.07018135278</v>
      </c>
      <c r="D40" s="20">
        <f t="shared" si="0"/>
        <v>1.4551031091757978</v>
      </c>
    </row>
    <row r="41" spans="2:4" ht="13.5" customHeight="1" x14ac:dyDescent="0.25">
      <c r="B41" s="125" t="s">
        <v>110</v>
      </c>
      <c r="C41" s="59">
        <v>547942.6215898185</v>
      </c>
      <c r="D41" s="118">
        <f t="shared" si="0"/>
        <v>5.2132040882141952</v>
      </c>
    </row>
    <row r="42" spans="2:4" x14ac:dyDescent="0.2">
      <c r="B42" s="21"/>
      <c r="C42" s="21"/>
      <c r="D42" s="21"/>
    </row>
    <row r="43" spans="2:4" x14ac:dyDescent="0.2">
      <c r="B43" s="24"/>
      <c r="C43" s="25"/>
      <c r="D43" s="25"/>
    </row>
  </sheetData>
  <mergeCells count="4">
    <mergeCell ref="C5:C6"/>
    <mergeCell ref="D5:D6"/>
    <mergeCell ref="B2:D2"/>
    <mergeCell ref="B3:D3"/>
  </mergeCells>
  <printOptions horizontalCentered="1"/>
  <pageMargins left="0.15748031496062992" right="0.15748031496062992" top="0.78740157480314965" bottom="0.19685039370078741"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I58"/>
  <sheetViews>
    <sheetView workbookViewId="0">
      <selection activeCell="B35" sqref="B35"/>
    </sheetView>
  </sheetViews>
  <sheetFormatPr defaultColWidth="9.1796875" defaultRowHeight="10" outlineLevelRow="1" x14ac:dyDescent="0.2"/>
  <cols>
    <col min="1" max="1" width="3.1796875" style="26" customWidth="1"/>
    <col min="2" max="2" width="62.81640625" style="26" customWidth="1"/>
    <col min="3" max="5" width="8.81640625" style="27" customWidth="1"/>
    <col min="6" max="6" width="8.81640625" style="26" customWidth="1"/>
    <col min="7" max="126" width="9.1796875" style="26"/>
    <col min="127" max="127" width="51.1796875" style="26" customWidth="1"/>
    <col min="128" max="135" width="9.81640625" style="26" customWidth="1"/>
    <col min="136" max="382" width="9.1796875" style="26"/>
    <col min="383" max="383" width="51.1796875" style="26" customWidth="1"/>
    <col min="384" max="391" width="9.81640625" style="26" customWidth="1"/>
    <col min="392" max="638" width="9.1796875" style="26"/>
    <col min="639" max="639" width="51.1796875" style="26" customWidth="1"/>
    <col min="640" max="647" width="9.81640625" style="26" customWidth="1"/>
    <col min="648" max="894" width="9.1796875" style="26"/>
    <col min="895" max="895" width="51.1796875" style="26" customWidth="1"/>
    <col min="896" max="903" width="9.81640625" style="26" customWidth="1"/>
    <col min="904" max="1150" width="9.1796875" style="26"/>
    <col min="1151" max="1151" width="51.1796875" style="26" customWidth="1"/>
    <col min="1152" max="1159" width="9.81640625" style="26" customWidth="1"/>
    <col min="1160" max="1406" width="9.1796875" style="26"/>
    <col min="1407" max="1407" width="51.1796875" style="26" customWidth="1"/>
    <col min="1408" max="1415" width="9.81640625" style="26" customWidth="1"/>
    <col min="1416" max="1662" width="9.1796875" style="26"/>
    <col min="1663" max="1663" width="51.1796875" style="26" customWidth="1"/>
    <col min="1664" max="1671" width="9.81640625" style="26" customWidth="1"/>
    <col min="1672" max="1918" width="9.1796875" style="26"/>
    <col min="1919" max="1919" width="51.1796875" style="26" customWidth="1"/>
    <col min="1920" max="1927" width="9.81640625" style="26" customWidth="1"/>
    <col min="1928" max="2174" width="9.1796875" style="26"/>
    <col min="2175" max="2175" width="51.1796875" style="26" customWidth="1"/>
    <col min="2176" max="2183" width="9.81640625" style="26" customWidth="1"/>
    <col min="2184" max="2430" width="9.1796875" style="26"/>
    <col min="2431" max="2431" width="51.1796875" style="26" customWidth="1"/>
    <col min="2432" max="2439" width="9.81640625" style="26" customWidth="1"/>
    <col min="2440" max="2686" width="9.1796875" style="26"/>
    <col min="2687" max="2687" width="51.1796875" style="26" customWidth="1"/>
    <col min="2688" max="2695" width="9.81640625" style="26" customWidth="1"/>
    <col min="2696" max="2942" width="9.1796875" style="26"/>
    <col min="2943" max="2943" width="51.1796875" style="26" customWidth="1"/>
    <col min="2944" max="2951" width="9.81640625" style="26" customWidth="1"/>
    <col min="2952" max="3198" width="9.1796875" style="26"/>
    <col min="3199" max="3199" width="51.1796875" style="26" customWidth="1"/>
    <col min="3200" max="3207" width="9.81640625" style="26" customWidth="1"/>
    <col min="3208" max="3454" width="9.1796875" style="26"/>
    <col min="3455" max="3455" width="51.1796875" style="26" customWidth="1"/>
    <col min="3456" max="3463" width="9.81640625" style="26" customWidth="1"/>
    <col min="3464" max="3710" width="9.1796875" style="26"/>
    <col min="3711" max="3711" width="51.1796875" style="26" customWidth="1"/>
    <col min="3712" max="3719" width="9.81640625" style="26" customWidth="1"/>
    <col min="3720" max="3966" width="9.1796875" style="26"/>
    <col min="3967" max="3967" width="51.1796875" style="26" customWidth="1"/>
    <col min="3968" max="3975" width="9.81640625" style="26" customWidth="1"/>
    <col min="3976" max="4222" width="9.1796875" style="26"/>
    <col min="4223" max="4223" width="51.1796875" style="26" customWidth="1"/>
    <col min="4224" max="4231" width="9.81640625" style="26" customWidth="1"/>
    <col min="4232" max="4478" width="9.1796875" style="26"/>
    <col min="4479" max="4479" width="51.1796875" style="26" customWidth="1"/>
    <col min="4480" max="4487" width="9.81640625" style="26" customWidth="1"/>
    <col min="4488" max="4734" width="9.1796875" style="26"/>
    <col min="4735" max="4735" width="51.1796875" style="26" customWidth="1"/>
    <col min="4736" max="4743" width="9.81640625" style="26" customWidth="1"/>
    <col min="4744" max="4990" width="9.1796875" style="26"/>
    <col min="4991" max="4991" width="51.1796875" style="26" customWidth="1"/>
    <col min="4992" max="4999" width="9.81640625" style="26" customWidth="1"/>
    <col min="5000" max="5246" width="9.1796875" style="26"/>
    <col min="5247" max="5247" width="51.1796875" style="26" customWidth="1"/>
    <col min="5248" max="5255" width="9.81640625" style="26" customWidth="1"/>
    <col min="5256" max="5502" width="9.1796875" style="26"/>
    <col min="5503" max="5503" width="51.1796875" style="26" customWidth="1"/>
    <col min="5504" max="5511" width="9.81640625" style="26" customWidth="1"/>
    <col min="5512" max="5758" width="9.1796875" style="26"/>
    <col min="5759" max="5759" width="51.1796875" style="26" customWidth="1"/>
    <col min="5760" max="5767" width="9.81640625" style="26" customWidth="1"/>
    <col min="5768" max="6014" width="9.1796875" style="26"/>
    <col min="6015" max="6015" width="51.1796875" style="26" customWidth="1"/>
    <col min="6016" max="6023" width="9.81640625" style="26" customWidth="1"/>
    <col min="6024" max="6270" width="9.1796875" style="26"/>
    <col min="6271" max="6271" width="51.1796875" style="26" customWidth="1"/>
    <col min="6272" max="6279" width="9.81640625" style="26" customWidth="1"/>
    <col min="6280" max="6526" width="9.1796875" style="26"/>
    <col min="6527" max="6527" width="51.1796875" style="26" customWidth="1"/>
    <col min="6528" max="6535" width="9.81640625" style="26" customWidth="1"/>
    <col min="6536" max="6782" width="9.1796875" style="26"/>
    <col min="6783" max="6783" width="51.1796875" style="26" customWidth="1"/>
    <col min="6784" max="6791" width="9.81640625" style="26" customWidth="1"/>
    <col min="6792" max="7038" width="9.1796875" style="26"/>
    <col min="7039" max="7039" width="51.1796875" style="26" customWidth="1"/>
    <col min="7040" max="7047" width="9.81640625" style="26" customWidth="1"/>
    <col min="7048" max="7294" width="9.1796875" style="26"/>
    <col min="7295" max="7295" width="51.1796875" style="26" customWidth="1"/>
    <col min="7296" max="7303" width="9.81640625" style="26" customWidth="1"/>
    <col min="7304" max="7550" width="9.1796875" style="26"/>
    <col min="7551" max="7551" width="51.1796875" style="26" customWidth="1"/>
    <col min="7552" max="7559" width="9.81640625" style="26" customWidth="1"/>
    <col min="7560" max="7806" width="9.1796875" style="26"/>
    <col min="7807" max="7807" width="51.1796875" style="26" customWidth="1"/>
    <col min="7808" max="7815" width="9.81640625" style="26" customWidth="1"/>
    <col min="7816" max="8062" width="9.1796875" style="26"/>
    <col min="8063" max="8063" width="51.1796875" style="26" customWidth="1"/>
    <col min="8064" max="8071" width="9.81640625" style="26" customWidth="1"/>
    <col min="8072" max="8318" width="9.1796875" style="26"/>
    <col min="8319" max="8319" width="51.1796875" style="26" customWidth="1"/>
    <col min="8320" max="8327" width="9.81640625" style="26" customWidth="1"/>
    <col min="8328" max="8574" width="9.1796875" style="26"/>
    <col min="8575" max="8575" width="51.1796875" style="26" customWidth="1"/>
    <col min="8576" max="8583" width="9.81640625" style="26" customWidth="1"/>
    <col min="8584" max="8830" width="9.1796875" style="26"/>
    <col min="8831" max="8831" width="51.1796875" style="26" customWidth="1"/>
    <col min="8832" max="8839" width="9.81640625" style="26" customWidth="1"/>
    <col min="8840" max="9086" width="9.1796875" style="26"/>
    <col min="9087" max="9087" width="51.1796875" style="26" customWidth="1"/>
    <col min="9088" max="9095" width="9.81640625" style="26" customWidth="1"/>
    <col min="9096" max="9342" width="9.1796875" style="26"/>
    <col min="9343" max="9343" width="51.1796875" style="26" customWidth="1"/>
    <col min="9344" max="9351" width="9.81640625" style="26" customWidth="1"/>
    <col min="9352" max="9598" width="9.1796875" style="26"/>
    <col min="9599" max="9599" width="51.1796875" style="26" customWidth="1"/>
    <col min="9600" max="9607" width="9.81640625" style="26" customWidth="1"/>
    <col min="9608" max="9854" width="9.1796875" style="26"/>
    <col min="9855" max="9855" width="51.1796875" style="26" customWidth="1"/>
    <col min="9856" max="9863" width="9.81640625" style="26" customWidth="1"/>
    <col min="9864" max="10110" width="9.1796875" style="26"/>
    <col min="10111" max="10111" width="51.1796875" style="26" customWidth="1"/>
    <col min="10112" max="10119" width="9.81640625" style="26" customWidth="1"/>
    <col min="10120" max="10366" width="9.1796875" style="26"/>
    <col min="10367" max="10367" width="51.1796875" style="26" customWidth="1"/>
    <col min="10368" max="10375" width="9.81640625" style="26" customWidth="1"/>
    <col min="10376" max="10622" width="9.1796875" style="26"/>
    <col min="10623" max="10623" width="51.1796875" style="26" customWidth="1"/>
    <col min="10624" max="10631" width="9.81640625" style="26" customWidth="1"/>
    <col min="10632" max="10878" width="9.1796875" style="26"/>
    <col min="10879" max="10879" width="51.1796875" style="26" customWidth="1"/>
    <col min="10880" max="10887" width="9.81640625" style="26" customWidth="1"/>
    <col min="10888" max="11134" width="9.1796875" style="26"/>
    <col min="11135" max="11135" width="51.1796875" style="26" customWidth="1"/>
    <col min="11136" max="11143" width="9.81640625" style="26" customWidth="1"/>
    <col min="11144" max="11390" width="9.1796875" style="26"/>
    <col min="11391" max="11391" width="51.1796875" style="26" customWidth="1"/>
    <col min="11392" max="11399" width="9.81640625" style="26" customWidth="1"/>
    <col min="11400" max="11646" width="9.1796875" style="26"/>
    <col min="11647" max="11647" width="51.1796875" style="26" customWidth="1"/>
    <col min="11648" max="11655" width="9.81640625" style="26" customWidth="1"/>
    <col min="11656" max="11902" width="9.1796875" style="26"/>
    <col min="11903" max="11903" width="51.1796875" style="26" customWidth="1"/>
    <col min="11904" max="11911" width="9.81640625" style="26" customWidth="1"/>
    <col min="11912" max="12158" width="9.1796875" style="26"/>
    <col min="12159" max="12159" width="51.1796875" style="26" customWidth="1"/>
    <col min="12160" max="12167" width="9.81640625" style="26" customWidth="1"/>
    <col min="12168" max="12414" width="9.1796875" style="26"/>
    <col min="12415" max="12415" width="51.1796875" style="26" customWidth="1"/>
    <col min="12416" max="12423" width="9.81640625" style="26" customWidth="1"/>
    <col min="12424" max="12670" width="9.1796875" style="26"/>
    <col min="12671" max="12671" width="51.1796875" style="26" customWidth="1"/>
    <col min="12672" max="12679" width="9.81640625" style="26" customWidth="1"/>
    <col min="12680" max="12926" width="9.1796875" style="26"/>
    <col min="12927" max="12927" width="51.1796875" style="26" customWidth="1"/>
    <col min="12928" max="12935" width="9.81640625" style="26" customWidth="1"/>
    <col min="12936" max="13182" width="9.1796875" style="26"/>
    <col min="13183" max="13183" width="51.1796875" style="26" customWidth="1"/>
    <col min="13184" max="13191" width="9.81640625" style="26" customWidth="1"/>
    <col min="13192" max="13438" width="9.1796875" style="26"/>
    <col min="13439" max="13439" width="51.1796875" style="26" customWidth="1"/>
    <col min="13440" max="13447" width="9.81640625" style="26" customWidth="1"/>
    <col min="13448" max="13694" width="9.1796875" style="26"/>
    <col min="13695" max="13695" width="51.1796875" style="26" customWidth="1"/>
    <col min="13696" max="13703" width="9.81640625" style="26" customWidth="1"/>
    <col min="13704" max="13950" width="9.1796875" style="26"/>
    <col min="13951" max="13951" width="51.1796875" style="26" customWidth="1"/>
    <col min="13952" max="13959" width="9.81640625" style="26" customWidth="1"/>
    <col min="13960" max="14206" width="9.1796875" style="26"/>
    <col min="14207" max="14207" width="51.1796875" style="26" customWidth="1"/>
    <col min="14208" max="14215" width="9.81640625" style="26" customWidth="1"/>
    <col min="14216" max="14462" width="9.1796875" style="26"/>
    <col min="14463" max="14463" width="51.1796875" style="26" customWidth="1"/>
    <col min="14464" max="14471" width="9.81640625" style="26" customWidth="1"/>
    <col min="14472" max="14718" width="9.1796875" style="26"/>
    <col min="14719" max="14719" width="51.1796875" style="26" customWidth="1"/>
    <col min="14720" max="14727" width="9.81640625" style="26" customWidth="1"/>
    <col min="14728" max="14974" width="9.1796875" style="26"/>
    <col min="14975" max="14975" width="51.1796875" style="26" customWidth="1"/>
    <col min="14976" max="14983" width="9.81640625" style="26" customWidth="1"/>
    <col min="14984" max="15230" width="9.1796875" style="26"/>
    <col min="15231" max="15231" width="51.1796875" style="26" customWidth="1"/>
    <col min="15232" max="15239" width="9.81640625" style="26" customWidth="1"/>
    <col min="15240" max="15486" width="9.1796875" style="26"/>
    <col min="15487" max="15487" width="51.1796875" style="26" customWidth="1"/>
    <col min="15488" max="15495" width="9.81640625" style="26" customWidth="1"/>
    <col min="15496" max="15742" width="9.1796875" style="26"/>
    <col min="15743" max="15743" width="51.1796875" style="26" customWidth="1"/>
    <col min="15744" max="15751" width="9.81640625" style="26" customWidth="1"/>
    <col min="15752" max="15998" width="9.1796875" style="26"/>
    <col min="15999" max="15999" width="51.1796875" style="26" customWidth="1"/>
    <col min="16000" max="16007" width="9.81640625" style="26" customWidth="1"/>
    <col min="16008" max="16384" width="9.1796875" style="26"/>
  </cols>
  <sheetData>
    <row r="1" spans="2:9" s="1" customFormat="1" ht="14" x14ac:dyDescent="0.3">
      <c r="B1" s="40"/>
      <c r="C1" s="41"/>
      <c r="F1" s="36" t="s">
        <v>200</v>
      </c>
    </row>
    <row r="2" spans="2:9" s="1" customFormat="1" ht="34.5" customHeight="1" x14ac:dyDescent="0.3">
      <c r="B2" s="178" t="s">
        <v>235</v>
      </c>
      <c r="C2" s="178"/>
      <c r="D2" s="178"/>
      <c r="E2" s="178"/>
      <c r="F2" s="178"/>
    </row>
    <row r="3" spans="2:9" s="1" customFormat="1" ht="12.5" x14ac:dyDescent="0.3">
      <c r="B3" s="179">
        <v>2022</v>
      </c>
      <c r="C3" s="179"/>
      <c r="D3" s="179"/>
      <c r="E3" s="179"/>
      <c r="F3" s="179"/>
    </row>
    <row r="4" spans="2:9" ht="10" customHeight="1" x14ac:dyDescent="0.2">
      <c r="B4" s="10" t="s">
        <v>115</v>
      </c>
    </row>
    <row r="5" spans="2:9" ht="15" customHeight="1" x14ac:dyDescent="0.2">
      <c r="B5" s="49" t="s">
        <v>15</v>
      </c>
      <c r="C5" s="195" t="s">
        <v>95</v>
      </c>
      <c r="D5" s="195"/>
      <c r="E5" s="195" t="s">
        <v>96</v>
      </c>
      <c r="F5" s="195"/>
    </row>
    <row r="6" spans="2:9" ht="15" customHeight="1" x14ac:dyDescent="0.25">
      <c r="B6" s="97" t="s">
        <v>46</v>
      </c>
      <c r="C6" s="50" t="s">
        <v>70</v>
      </c>
      <c r="D6" s="50" t="s">
        <v>1</v>
      </c>
      <c r="E6" s="50" t="s">
        <v>70</v>
      </c>
      <c r="F6" s="50" t="s">
        <v>1</v>
      </c>
    </row>
    <row r="7" spans="2:9" ht="14" customHeight="1" x14ac:dyDescent="0.25">
      <c r="B7" s="129" t="s">
        <v>0</v>
      </c>
      <c r="C7" s="70">
        <v>614894</v>
      </c>
      <c r="D7" s="71">
        <f>+C7/'Q3'!D7*100</f>
        <v>37.187443113059032</v>
      </c>
      <c r="E7" s="70">
        <v>570300</v>
      </c>
      <c r="F7" s="71">
        <f>+E7/'Q3'!E7*100</f>
        <v>38.160634658929709</v>
      </c>
    </row>
    <row r="8" spans="2:9" ht="14" customHeight="1" x14ac:dyDescent="0.2">
      <c r="B8" s="26" t="s">
        <v>53</v>
      </c>
      <c r="C8" s="29">
        <v>9945</v>
      </c>
      <c r="D8" s="28">
        <f>+C8/'Q3'!D8*100</f>
        <v>18.418372071488101</v>
      </c>
      <c r="E8" s="29">
        <v>4703</v>
      </c>
      <c r="F8" s="28">
        <f>+E8/'Q3'!E8*100</f>
        <v>23.396845928063282</v>
      </c>
    </row>
    <row r="9" spans="2:9" ht="14" customHeight="1" x14ac:dyDescent="0.2">
      <c r="B9" s="26" t="s">
        <v>47</v>
      </c>
      <c r="C9" s="29">
        <v>3932</v>
      </c>
      <c r="D9" s="28">
        <f>+C9/'Q3'!D9*100</f>
        <v>50.992089223187655</v>
      </c>
      <c r="E9" s="29">
        <v>530</v>
      </c>
      <c r="F9" s="28">
        <f>+E9/'Q3'!E9*100</f>
        <v>52.319842053307006</v>
      </c>
    </row>
    <row r="10" spans="2:9" ht="14" customHeight="1" x14ac:dyDescent="0.2">
      <c r="B10" s="26" t="s">
        <v>48</v>
      </c>
      <c r="C10" s="14">
        <f>+SUM(C11:C34)</f>
        <v>169112</v>
      </c>
      <c r="D10" s="28">
        <f>+C10/'Q3'!D10*100</f>
        <v>45.46094829486497</v>
      </c>
      <c r="E10" s="14">
        <f>+SUM(E11:E34)</f>
        <v>110390</v>
      </c>
      <c r="F10" s="28">
        <f>+E10/'Q3'!E10*100</f>
        <v>40.762745974129558</v>
      </c>
    </row>
    <row r="11" spans="2:9" s="99" customFormat="1" ht="14" hidden="1" customHeight="1" outlineLevel="1" x14ac:dyDescent="0.35">
      <c r="B11" s="100" t="s">
        <v>291</v>
      </c>
      <c r="C11" s="111">
        <v>17214</v>
      </c>
      <c r="D11" s="130">
        <f>+C11/'Q3'!D11*100</f>
        <v>45.002745026273821</v>
      </c>
      <c r="E11" s="111">
        <v>18166</v>
      </c>
      <c r="F11" s="130">
        <f>+E11/'Q3'!E11*100</f>
        <v>45.291580443292027</v>
      </c>
      <c r="G11" s="14"/>
      <c r="H11" s="14"/>
      <c r="I11" s="14"/>
    </row>
    <row r="12" spans="2:9" s="99" customFormat="1" ht="14" hidden="1" customHeight="1" outlineLevel="1" x14ac:dyDescent="0.35">
      <c r="B12" s="100" t="s">
        <v>292</v>
      </c>
      <c r="C12" s="111">
        <v>3618</v>
      </c>
      <c r="D12" s="130">
        <f>+C12/'Q3'!D12*100</f>
        <v>43.63241678726483</v>
      </c>
      <c r="E12" s="111">
        <v>2474</v>
      </c>
      <c r="F12" s="130">
        <f>+E12/'Q3'!E12*100</f>
        <v>44.368723098995694</v>
      </c>
      <c r="G12" s="14"/>
      <c r="H12" s="14"/>
      <c r="I12" s="14"/>
    </row>
    <row r="13" spans="2:9" s="99" customFormat="1" ht="14" hidden="1" customHeight="1" outlineLevel="1" x14ac:dyDescent="0.35">
      <c r="B13" s="100" t="s">
        <v>293</v>
      </c>
      <c r="C13" s="111">
        <v>278</v>
      </c>
      <c r="D13" s="130">
        <f>+C13/'Q3'!D13*100</f>
        <v>72.20779220779221</v>
      </c>
      <c r="E13" s="111">
        <v>56</v>
      </c>
      <c r="F13" s="130">
        <f>+E13/'Q3'!E13*100</f>
        <v>65.116279069767444</v>
      </c>
      <c r="G13" s="14"/>
      <c r="H13" s="14"/>
      <c r="I13" s="14"/>
    </row>
    <row r="14" spans="2:9" s="99" customFormat="1" ht="14" hidden="1" customHeight="1" outlineLevel="1" x14ac:dyDescent="0.35">
      <c r="B14" s="100" t="s">
        <v>294</v>
      </c>
      <c r="C14" s="111">
        <v>9481</v>
      </c>
      <c r="D14" s="130">
        <f>+C14/'Q3'!D14*100</f>
        <v>41.461494730397511</v>
      </c>
      <c r="E14" s="111">
        <v>6898</v>
      </c>
      <c r="F14" s="130">
        <f>+E14/'Q3'!E14*100</f>
        <v>37.359185441941072</v>
      </c>
      <c r="G14" s="14"/>
      <c r="H14" s="14"/>
      <c r="I14" s="14"/>
    </row>
    <row r="15" spans="2:9" s="99" customFormat="1" ht="14" hidden="1" customHeight="1" outlineLevel="1" x14ac:dyDescent="0.35">
      <c r="B15" s="100" t="s">
        <v>295</v>
      </c>
      <c r="C15" s="111">
        <v>2622</v>
      </c>
      <c r="D15" s="130">
        <f>+C15/'Q3'!D15*100</f>
        <v>30.228268388286832</v>
      </c>
      <c r="E15" s="111">
        <v>14597</v>
      </c>
      <c r="F15" s="130">
        <f>+E15/'Q3'!E15*100</f>
        <v>24.880684529897049</v>
      </c>
      <c r="G15" s="14"/>
      <c r="H15" s="14"/>
      <c r="I15" s="14"/>
    </row>
    <row r="16" spans="2:9" s="99" customFormat="1" ht="14" hidden="1" customHeight="1" outlineLevel="1" x14ac:dyDescent="0.35">
      <c r="B16" s="100" t="s">
        <v>296</v>
      </c>
      <c r="C16" s="111">
        <v>4072</v>
      </c>
      <c r="D16" s="130">
        <f>+C16/'Q3'!D16*100</f>
        <v>25.364395166313692</v>
      </c>
      <c r="E16" s="111">
        <v>6346</v>
      </c>
      <c r="F16" s="130">
        <f>+E16/'Q3'!E16*100</f>
        <v>23.743779698432295</v>
      </c>
      <c r="G16" s="14"/>
      <c r="H16" s="14"/>
      <c r="I16" s="14"/>
    </row>
    <row r="17" spans="2:9" s="99" customFormat="1" ht="14" hidden="1" customHeight="1" outlineLevel="1" x14ac:dyDescent="0.35">
      <c r="B17" s="100" t="s">
        <v>297</v>
      </c>
      <c r="C17" s="111">
        <v>7519</v>
      </c>
      <c r="D17" s="130">
        <f>+C17/'Q3'!D17*100</f>
        <v>42.222596585804133</v>
      </c>
      <c r="E17" s="111">
        <v>2970</v>
      </c>
      <c r="F17" s="130">
        <f>+E17/'Q3'!E17*100</f>
        <v>46.919431279620852</v>
      </c>
      <c r="G17" s="14"/>
      <c r="H17" s="14"/>
      <c r="I17" s="14"/>
    </row>
    <row r="18" spans="2:9" s="99" customFormat="1" ht="14" hidden="1" customHeight="1" outlineLevel="1" x14ac:dyDescent="0.35">
      <c r="B18" s="100" t="s">
        <v>298</v>
      </c>
      <c r="C18" s="111">
        <v>5048</v>
      </c>
      <c r="D18" s="130">
        <f>+C18/'Q3'!D18*100</f>
        <v>52.616218469877005</v>
      </c>
      <c r="E18" s="111">
        <v>1849</v>
      </c>
      <c r="F18" s="130">
        <f>+E18/'Q3'!E18*100</f>
        <v>48.542924652139668</v>
      </c>
      <c r="G18" s="14"/>
      <c r="H18" s="14"/>
      <c r="I18" s="14"/>
    </row>
    <row r="19" spans="2:9" s="99" customFormat="1" ht="14" hidden="1" customHeight="1" outlineLevel="1" x14ac:dyDescent="0.35">
      <c r="B19" s="100" t="s">
        <v>299</v>
      </c>
      <c r="C19" s="111">
        <v>2366</v>
      </c>
      <c r="D19" s="130">
        <f>+C19/'Q3'!D19*100</f>
        <v>32.638984687543108</v>
      </c>
      <c r="E19" s="111">
        <v>1316</v>
      </c>
      <c r="F19" s="130">
        <f>+E19/'Q3'!E19*100</f>
        <v>34.990693964371175</v>
      </c>
      <c r="G19" s="14"/>
      <c r="H19" s="14"/>
      <c r="I19" s="14"/>
    </row>
    <row r="20" spans="2:9" s="99" customFormat="1" ht="14" hidden="1" customHeight="1" outlineLevel="1" x14ac:dyDescent="0.35">
      <c r="B20" s="100" t="s">
        <v>300</v>
      </c>
      <c r="C20" s="111">
        <v>813</v>
      </c>
      <c r="D20" s="130">
        <f>+C20/'Q3'!D20*100</f>
        <v>73.375451263537911</v>
      </c>
      <c r="E20" s="111">
        <v>226</v>
      </c>
      <c r="F20" s="130">
        <f>+E20/'Q3'!E20*100</f>
        <v>63.483146067415731</v>
      </c>
      <c r="G20" s="14"/>
      <c r="H20" s="14"/>
      <c r="I20" s="14"/>
    </row>
    <row r="21" spans="2:9" s="99" customFormat="1" ht="14" hidden="1" customHeight="1" outlineLevel="1" x14ac:dyDescent="0.35">
      <c r="B21" s="100" t="s">
        <v>301</v>
      </c>
      <c r="C21" s="111">
        <v>5763</v>
      </c>
      <c r="D21" s="130">
        <f>+C21/'Q3'!D21*100</f>
        <v>66.716832600138915</v>
      </c>
      <c r="E21" s="111">
        <v>2741</v>
      </c>
      <c r="F21" s="130">
        <f>+E21/'Q3'!E21*100</f>
        <v>63.273314866112649</v>
      </c>
      <c r="G21" s="14"/>
      <c r="H21" s="14"/>
      <c r="I21" s="14"/>
    </row>
    <row r="22" spans="2:9" s="99" customFormat="1" ht="14" hidden="1" customHeight="1" outlineLevel="1" x14ac:dyDescent="0.35">
      <c r="B22" s="100" t="s">
        <v>302</v>
      </c>
      <c r="C22" s="111">
        <v>3347</v>
      </c>
      <c r="D22" s="130">
        <f>+C22/'Q3'!D22*100</f>
        <v>79.181452566832263</v>
      </c>
      <c r="E22" s="111">
        <v>4433</v>
      </c>
      <c r="F22" s="130">
        <f>+E22/'Q3'!E22*100</f>
        <v>74.142833249707309</v>
      </c>
      <c r="G22" s="14"/>
      <c r="H22" s="14"/>
      <c r="I22" s="14"/>
    </row>
    <row r="23" spans="2:9" s="99" customFormat="1" ht="14" hidden="1" customHeight="1" outlineLevel="1" x14ac:dyDescent="0.35">
      <c r="B23" s="100" t="s">
        <v>303</v>
      </c>
      <c r="C23" s="111">
        <v>11885</v>
      </c>
      <c r="D23" s="130">
        <f>+C23/'Q3'!D23*100</f>
        <v>63.010285229562079</v>
      </c>
      <c r="E23" s="111">
        <v>5455</v>
      </c>
      <c r="F23" s="130">
        <f>+E23/'Q3'!E23*100</f>
        <v>59.978009895547004</v>
      </c>
      <c r="G23" s="14"/>
      <c r="H23" s="14"/>
      <c r="I23" s="14"/>
    </row>
    <row r="24" spans="2:9" s="99" customFormat="1" ht="14" hidden="1" customHeight="1" outlineLevel="1" x14ac:dyDescent="0.35">
      <c r="B24" s="100" t="s">
        <v>304</v>
      </c>
      <c r="C24" s="111">
        <v>11319</v>
      </c>
      <c r="D24" s="130">
        <f>+C24/'Q3'!D24*100</f>
        <v>41.804550155118925</v>
      </c>
      <c r="E24" s="111">
        <v>4603</v>
      </c>
      <c r="F24" s="130">
        <f>+E24/'Q3'!E24*100</f>
        <v>36.61310849506841</v>
      </c>
      <c r="G24" s="14"/>
      <c r="H24" s="14"/>
      <c r="I24" s="14"/>
    </row>
    <row r="25" spans="2:9" s="99" customFormat="1" ht="14" hidden="1" customHeight="1" outlineLevel="1" x14ac:dyDescent="0.35">
      <c r="B25" s="100" t="s">
        <v>305</v>
      </c>
      <c r="C25" s="111">
        <v>4732</v>
      </c>
      <c r="D25" s="130">
        <f>+C25/'Q3'!D25*100</f>
        <v>64.424778761061958</v>
      </c>
      <c r="E25" s="111">
        <v>1084</v>
      </c>
      <c r="F25" s="130">
        <f>+E25/'Q3'!E25*100</f>
        <v>58.977149075081613</v>
      </c>
      <c r="G25" s="14"/>
      <c r="H25" s="14"/>
      <c r="I25" s="14"/>
    </row>
    <row r="26" spans="2:9" s="99" customFormat="1" ht="14" hidden="1" customHeight="1" outlineLevel="1" x14ac:dyDescent="0.35">
      <c r="B26" s="100" t="s">
        <v>306</v>
      </c>
      <c r="C26" s="111">
        <v>23530</v>
      </c>
      <c r="D26" s="130">
        <f>+C26/'Q3'!D26*100</f>
        <v>36.238468528129864</v>
      </c>
      <c r="E26" s="111">
        <v>6797</v>
      </c>
      <c r="F26" s="130">
        <f>+E26/'Q3'!E26*100</f>
        <v>42.473286258826469</v>
      </c>
      <c r="G26" s="14"/>
      <c r="H26" s="14"/>
      <c r="I26" s="14"/>
    </row>
    <row r="27" spans="2:9" s="99" customFormat="1" ht="14" hidden="1" customHeight="1" outlineLevel="1" x14ac:dyDescent="0.35">
      <c r="B27" s="100" t="s">
        <v>307</v>
      </c>
      <c r="C27" s="111">
        <v>4334</v>
      </c>
      <c r="D27" s="130">
        <f>+C27/'Q3'!D27*100</f>
        <v>67.381840796019901</v>
      </c>
      <c r="E27" s="111">
        <v>3756</v>
      </c>
      <c r="F27" s="130">
        <f>+E27/'Q3'!E27*100</f>
        <v>62.464659903542326</v>
      </c>
      <c r="G27" s="14"/>
      <c r="H27" s="14"/>
      <c r="I27" s="14"/>
    </row>
    <row r="28" spans="2:9" s="99" customFormat="1" ht="14" hidden="1" customHeight="1" outlineLevel="1" x14ac:dyDescent="0.35">
      <c r="B28" s="100" t="s">
        <v>308</v>
      </c>
      <c r="C28" s="111">
        <v>8650</v>
      </c>
      <c r="D28" s="130">
        <f>+C28/'Q3'!D28*100</f>
        <v>68.368637369585841</v>
      </c>
      <c r="E28" s="111">
        <v>5361</v>
      </c>
      <c r="F28" s="130">
        <f>+E28/'Q3'!E28*100</f>
        <v>67.146793587174344</v>
      </c>
      <c r="G28" s="14"/>
      <c r="H28" s="14"/>
      <c r="I28" s="14"/>
    </row>
    <row r="29" spans="2:9" s="99" customFormat="1" ht="14" hidden="1" customHeight="1" outlineLevel="1" x14ac:dyDescent="0.35">
      <c r="B29" s="100" t="s">
        <v>309</v>
      </c>
      <c r="C29" s="111">
        <v>8803</v>
      </c>
      <c r="D29" s="130">
        <f>+C29/'Q3'!D29*100</f>
        <v>46.192999947525841</v>
      </c>
      <c r="E29" s="111">
        <v>2176</v>
      </c>
      <c r="F29" s="130">
        <f>+E29/'Q3'!E29*100</f>
        <v>45.257903494176368</v>
      </c>
      <c r="G29" s="14"/>
      <c r="H29" s="14"/>
      <c r="I29" s="14"/>
    </row>
    <row r="30" spans="2:9" s="99" customFormat="1" ht="14" hidden="1" customHeight="1" outlineLevel="1" x14ac:dyDescent="0.35">
      <c r="B30" s="100" t="s">
        <v>310</v>
      </c>
      <c r="C30" s="111">
        <v>15660</v>
      </c>
      <c r="D30" s="130">
        <f>+C30/'Q3'!D30*100</f>
        <v>65.859197577592738</v>
      </c>
      <c r="E30" s="111">
        <v>9505</v>
      </c>
      <c r="F30" s="130">
        <f>+E30/'Q3'!E30*100</f>
        <v>63.320231829991336</v>
      </c>
      <c r="G30" s="14"/>
      <c r="H30" s="14"/>
      <c r="I30" s="14"/>
    </row>
    <row r="31" spans="2:9" s="99" customFormat="1" ht="14" hidden="1" customHeight="1" outlineLevel="1" x14ac:dyDescent="0.35">
      <c r="B31" s="100" t="s">
        <v>311</v>
      </c>
      <c r="C31" s="111">
        <v>2544</v>
      </c>
      <c r="D31" s="130">
        <f>+C31/'Q3'!D31*100</f>
        <v>50.356294536817103</v>
      </c>
      <c r="E31" s="111">
        <v>1773</v>
      </c>
      <c r="F31" s="130">
        <f>+E31/'Q3'!E31*100</f>
        <v>63.051209103840677</v>
      </c>
      <c r="G31" s="14"/>
      <c r="H31" s="14"/>
      <c r="I31" s="14"/>
    </row>
    <row r="32" spans="2:9" s="99" customFormat="1" ht="14" hidden="1" customHeight="1" outlineLevel="1" x14ac:dyDescent="0.35">
      <c r="B32" s="100" t="s">
        <v>312</v>
      </c>
      <c r="C32" s="111">
        <v>5494</v>
      </c>
      <c r="D32" s="130">
        <f>+C32/'Q3'!D32*100</f>
        <v>26.324868231911836</v>
      </c>
      <c r="E32" s="111">
        <v>3591</v>
      </c>
      <c r="F32" s="130">
        <f>+E32/'Q3'!E32*100</f>
        <v>38.385889898450024</v>
      </c>
      <c r="G32" s="14"/>
      <c r="H32" s="14"/>
      <c r="I32" s="14"/>
    </row>
    <row r="33" spans="2:9" s="99" customFormat="1" ht="14" hidden="1" customHeight="1" outlineLevel="1" x14ac:dyDescent="0.35">
      <c r="B33" s="100" t="s">
        <v>313</v>
      </c>
      <c r="C33" s="111">
        <v>2752</v>
      </c>
      <c r="D33" s="130">
        <f>+C33/'Q3'!D33*100</f>
        <v>40.982874162323156</v>
      </c>
      <c r="E33" s="111">
        <v>2658</v>
      </c>
      <c r="F33" s="130">
        <f>+E33/'Q3'!E33*100</f>
        <v>40.716911764705884</v>
      </c>
      <c r="G33" s="14"/>
      <c r="H33" s="14"/>
      <c r="I33" s="14"/>
    </row>
    <row r="34" spans="2:9" s="99" customFormat="1" ht="14" hidden="1" customHeight="1" outlineLevel="1" x14ac:dyDescent="0.35">
      <c r="B34" s="100" t="s">
        <v>314</v>
      </c>
      <c r="C34" s="111">
        <v>7268</v>
      </c>
      <c r="D34" s="130">
        <f>+C34/'Q3'!D34*100</f>
        <v>45.207439198855511</v>
      </c>
      <c r="E34" s="111">
        <v>1559</v>
      </c>
      <c r="F34" s="130">
        <f>+E34/'Q3'!E34*100</f>
        <v>33.928182807399345</v>
      </c>
      <c r="G34" s="14"/>
      <c r="H34" s="14"/>
      <c r="I34" s="14"/>
    </row>
    <row r="35" spans="2:9" s="1" customFormat="1" ht="14" customHeight="1" collapsed="1" x14ac:dyDescent="0.3">
      <c r="B35" s="101" t="s">
        <v>57</v>
      </c>
      <c r="C35" s="79">
        <v>4292</v>
      </c>
      <c r="D35" s="28">
        <f>+C35/'Q3'!D35*100</f>
        <v>86.479951642151917</v>
      </c>
      <c r="E35" s="79">
        <v>1265</v>
      </c>
      <c r="F35" s="28">
        <f>+E35/'Q3'!E35*100</f>
        <v>79.609817495280055</v>
      </c>
      <c r="G35" s="79"/>
      <c r="H35" s="79"/>
    </row>
    <row r="36" spans="2:9" s="1" customFormat="1" ht="14" customHeight="1" x14ac:dyDescent="0.3">
      <c r="B36" s="101" t="s">
        <v>58</v>
      </c>
      <c r="C36" s="79">
        <v>13353</v>
      </c>
      <c r="D36" s="28">
        <f>+C36/'Q3'!D36*100</f>
        <v>62.260456007833263</v>
      </c>
      <c r="E36" s="79">
        <v>4453</v>
      </c>
      <c r="F36" s="28">
        <f>+E36/'Q3'!E36*100</f>
        <v>62.323303009097273</v>
      </c>
      <c r="G36" s="78"/>
      <c r="H36" s="79"/>
    </row>
    <row r="37" spans="2:9" s="1" customFormat="1" ht="14" customHeight="1" x14ac:dyDescent="0.3">
      <c r="B37" s="103" t="s">
        <v>49</v>
      </c>
      <c r="C37" s="79">
        <v>58733</v>
      </c>
      <c r="D37" s="28">
        <f>+C37/'Q3'!D37*100</f>
        <v>25.769920978619034</v>
      </c>
      <c r="E37" s="79">
        <v>6560</v>
      </c>
      <c r="F37" s="28">
        <f>+E37/'Q3'!E37*100</f>
        <v>25.025750581772403</v>
      </c>
      <c r="G37" s="78"/>
      <c r="H37" s="78"/>
    </row>
    <row r="38" spans="2:9" s="1" customFormat="1" ht="14" customHeight="1" x14ac:dyDescent="0.3">
      <c r="B38" s="101" t="s">
        <v>50</v>
      </c>
      <c r="C38" s="79">
        <f>+C39+C40+C41</f>
        <v>108593</v>
      </c>
      <c r="D38" s="28">
        <f>+C38/'Q3'!D38*100</f>
        <v>38.729960589903165</v>
      </c>
      <c r="E38" s="79">
        <f>+E39+E40+E41</f>
        <v>130669</v>
      </c>
      <c r="F38" s="28">
        <f>+E38/'Q3'!E38*100</f>
        <v>46.450344638813547</v>
      </c>
      <c r="G38" s="78"/>
      <c r="H38" s="78"/>
    </row>
    <row r="39" spans="2:9" s="1" customFormat="1" ht="14" hidden="1" customHeight="1" outlineLevel="1" x14ac:dyDescent="0.3">
      <c r="B39" s="100" t="s">
        <v>315</v>
      </c>
      <c r="C39" s="115">
        <v>14809</v>
      </c>
      <c r="D39" s="130">
        <f>+C39/'Q3'!D39*100</f>
        <v>26.465437129172919</v>
      </c>
      <c r="E39" s="115">
        <v>3644</v>
      </c>
      <c r="F39" s="130">
        <f>+E39/'Q3'!E39*100</f>
        <v>27.299970032963738</v>
      </c>
    </row>
    <row r="40" spans="2:9" s="1" customFormat="1" ht="14" hidden="1" customHeight="1" outlineLevel="1" x14ac:dyDescent="0.3">
      <c r="B40" s="100" t="s">
        <v>316</v>
      </c>
      <c r="C40" s="115">
        <v>37989</v>
      </c>
      <c r="D40" s="130">
        <f>+C40/'Q3'!D40*100</f>
        <v>36.594740391099123</v>
      </c>
      <c r="E40" s="115">
        <v>23429</v>
      </c>
      <c r="F40" s="130">
        <f>+E40/'Q3'!E40*100</f>
        <v>36.12910189982729</v>
      </c>
    </row>
    <row r="41" spans="2:9" s="1" customFormat="1" ht="14" hidden="1" customHeight="1" outlineLevel="1" x14ac:dyDescent="0.3">
      <c r="B41" s="100" t="s">
        <v>317</v>
      </c>
      <c r="C41" s="115">
        <v>55795</v>
      </c>
      <c r="D41" s="130">
        <f>+C41/'Q3'!D41*100</f>
        <v>46.257223157214042</v>
      </c>
      <c r="E41" s="115">
        <v>103596</v>
      </c>
      <c r="F41" s="130">
        <f>+E41/'Q3'!E41*100</f>
        <v>51.00412085883228</v>
      </c>
    </row>
    <row r="42" spans="2:9" ht="14" customHeight="1" collapsed="1" x14ac:dyDescent="0.2">
      <c r="B42" s="26" t="s">
        <v>51</v>
      </c>
      <c r="C42" s="29">
        <v>55284</v>
      </c>
      <c r="D42" s="28">
        <f>+C42/'Q3'!D42*100</f>
        <v>45.950528625573511</v>
      </c>
      <c r="E42" s="29">
        <v>14823</v>
      </c>
      <c r="F42" s="28">
        <f>+E42/'Q3'!E42*100</f>
        <v>49.365570986112502</v>
      </c>
    </row>
    <row r="43" spans="2:9" ht="14" customHeight="1" x14ac:dyDescent="0.2">
      <c r="B43" s="26" t="s">
        <v>52</v>
      </c>
      <c r="C43" s="29">
        <v>25910</v>
      </c>
      <c r="D43" s="28">
        <f>+C43/'Q3'!D43*100</f>
        <v>23.428669602408874</v>
      </c>
      <c r="E43" s="29">
        <v>35659</v>
      </c>
      <c r="F43" s="28">
        <f>+E43/'Q3'!E43*100</f>
        <v>24.387224729859117</v>
      </c>
    </row>
    <row r="44" spans="2:9" ht="14" customHeight="1" x14ac:dyDescent="0.2">
      <c r="B44" s="26" t="s">
        <v>61</v>
      </c>
      <c r="C44" s="29">
        <v>38248</v>
      </c>
      <c r="D44" s="28">
        <f>+C44/'Q3'!D44*100</f>
        <v>46.42705412524429</v>
      </c>
      <c r="E44" s="29">
        <v>21400</v>
      </c>
      <c r="F44" s="28">
        <f>+E44/'Q3'!E44*100</f>
        <v>47.642370541876303</v>
      </c>
    </row>
    <row r="45" spans="2:9" ht="14" customHeight="1" x14ac:dyDescent="0.2">
      <c r="B45" s="26" t="s">
        <v>60</v>
      </c>
      <c r="C45" s="29">
        <v>26035</v>
      </c>
      <c r="D45" s="28">
        <f>+C45/'Q3'!D45*100</f>
        <v>73.690914237192189</v>
      </c>
      <c r="E45" s="29">
        <v>30058</v>
      </c>
      <c r="F45" s="28">
        <f>+E45/'Q3'!E45*100</f>
        <v>71.323826020928735</v>
      </c>
    </row>
    <row r="46" spans="2:9" ht="14" customHeight="1" x14ac:dyDescent="0.2">
      <c r="B46" s="26" t="s">
        <v>59</v>
      </c>
      <c r="C46" s="29">
        <v>2470</v>
      </c>
      <c r="D46" s="28">
        <f>+C46/'Q3'!D46*100</f>
        <v>19.558159790957323</v>
      </c>
      <c r="E46" s="29">
        <v>3131</v>
      </c>
      <c r="F46" s="28">
        <f>+E46/'Q3'!E46*100</f>
        <v>18.90358026927489</v>
      </c>
    </row>
    <row r="47" spans="2:9" ht="14" customHeight="1" x14ac:dyDescent="0.2">
      <c r="B47" s="26" t="s">
        <v>62</v>
      </c>
      <c r="C47" s="29">
        <v>30169</v>
      </c>
      <c r="D47" s="28">
        <f>+C47/'Q3'!D47*100</f>
        <v>41.485382690245046</v>
      </c>
      <c r="E47" s="29">
        <v>32729</v>
      </c>
      <c r="F47" s="28">
        <f>+E47/'Q3'!E47*100</f>
        <v>37.849245998704781</v>
      </c>
    </row>
    <row r="48" spans="2:9" ht="14" customHeight="1" x14ac:dyDescent="0.2">
      <c r="B48" s="26" t="s">
        <v>63</v>
      </c>
      <c r="C48" s="29">
        <v>39340</v>
      </c>
      <c r="D48" s="28">
        <f>+C48/'Q3'!D48*100</f>
        <v>26.122177954847274</v>
      </c>
      <c r="E48" s="29">
        <v>46495</v>
      </c>
      <c r="F48" s="28">
        <f>+E48/'Q3'!E48*100</f>
        <v>30.128367126092677</v>
      </c>
    </row>
    <row r="49" spans="2:6" ht="14" customHeight="1" x14ac:dyDescent="0.2">
      <c r="B49" s="26" t="s">
        <v>69</v>
      </c>
      <c r="C49" s="29">
        <v>2574</v>
      </c>
      <c r="D49" s="28">
        <f>+C49/'Q3'!D49*100</f>
        <v>30.537430300154227</v>
      </c>
      <c r="E49" s="29">
        <v>1567</v>
      </c>
      <c r="F49" s="28">
        <f>+E49/'Q3'!E49*100</f>
        <v>32.67987486965589</v>
      </c>
    </row>
    <row r="50" spans="2:6" ht="14" customHeight="1" x14ac:dyDescent="0.2">
      <c r="B50" s="26" t="s">
        <v>64</v>
      </c>
      <c r="C50" s="29">
        <v>4062</v>
      </c>
      <c r="D50" s="28">
        <f>+C50/'Q3'!D50*100</f>
        <v>27.114344836793268</v>
      </c>
      <c r="E50" s="29">
        <v>14209</v>
      </c>
      <c r="F50" s="28">
        <f>+E50/'Q3'!E50*100</f>
        <v>32.331391644670973</v>
      </c>
    </row>
    <row r="51" spans="2:6" ht="14" customHeight="1" x14ac:dyDescent="0.2">
      <c r="B51" s="26" t="s">
        <v>65</v>
      </c>
      <c r="C51" s="29">
        <v>14381</v>
      </c>
      <c r="D51" s="28">
        <f>+C51/'Q3'!D51*100</f>
        <v>35.205268182819651</v>
      </c>
      <c r="E51" s="29">
        <v>95562</v>
      </c>
      <c r="F51" s="28">
        <f>+E51/'Q3'!E51*100</f>
        <v>36.984631341845251</v>
      </c>
    </row>
    <row r="52" spans="2:6" ht="14" customHeight="1" x14ac:dyDescent="0.2">
      <c r="B52" s="26" t="s">
        <v>66</v>
      </c>
      <c r="C52" s="29">
        <v>3783</v>
      </c>
      <c r="D52" s="28">
        <f>+C52/'Q3'!D52*100</f>
        <v>21.438286297177829</v>
      </c>
      <c r="E52" s="29">
        <v>3314</v>
      </c>
      <c r="F52" s="28">
        <f>+E52/'Q3'!E52*100</f>
        <v>26.080113323365072</v>
      </c>
    </row>
    <row r="53" spans="2:6" ht="14" customHeight="1" x14ac:dyDescent="0.2">
      <c r="B53" s="26" t="s">
        <v>67</v>
      </c>
      <c r="C53" s="29">
        <v>4671</v>
      </c>
      <c r="D53" s="28">
        <f>+C53/'Q3'!D53*100</f>
        <v>25.171094465700271</v>
      </c>
      <c r="E53" s="29">
        <v>12764</v>
      </c>
      <c r="F53" s="28">
        <f>+E53/'Q3'!E53*100</f>
        <v>27.912265739465109</v>
      </c>
    </row>
    <row r="54" spans="2:6" ht="14" customHeight="1" x14ac:dyDescent="0.2">
      <c r="B54" s="87" t="s">
        <v>68</v>
      </c>
      <c r="C54" s="155">
        <v>7</v>
      </c>
      <c r="D54" s="156">
        <f>+C54/'Q3'!D54*100</f>
        <v>11.29032258064516</v>
      </c>
      <c r="E54" s="155">
        <v>19</v>
      </c>
      <c r="F54" s="156">
        <f>+E54/'Q3'!E54*100</f>
        <v>30.158730158730158</v>
      </c>
    </row>
    <row r="55" spans="2:6" ht="4.5" customHeight="1" x14ac:dyDescent="0.2">
      <c r="B55" s="30"/>
      <c r="C55" s="30"/>
      <c r="D55" s="30"/>
      <c r="E55" s="30"/>
    </row>
    <row r="56" spans="2:6" x14ac:dyDescent="0.2">
      <c r="B56" s="33" t="s">
        <v>97</v>
      </c>
    </row>
    <row r="57" spans="2:6" x14ac:dyDescent="0.2">
      <c r="B57" s="186" t="s">
        <v>244</v>
      </c>
      <c r="C57" s="186"/>
      <c r="D57" s="186"/>
      <c r="E57" s="186"/>
      <c r="F57" s="186"/>
    </row>
    <row r="58" spans="2:6" x14ac:dyDescent="0.2">
      <c r="B58" s="30"/>
      <c r="C58" s="30"/>
      <c r="D58" s="30"/>
      <c r="E58" s="30"/>
    </row>
  </sheetData>
  <mergeCells count="5">
    <mergeCell ref="C5:D5"/>
    <mergeCell ref="E5:F5"/>
    <mergeCell ref="B2:F2"/>
    <mergeCell ref="B3:F3"/>
    <mergeCell ref="B57:F57"/>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I56"/>
  <sheetViews>
    <sheetView workbookViewId="0">
      <selection activeCell="B35" sqref="B35"/>
    </sheetView>
  </sheetViews>
  <sheetFormatPr defaultColWidth="9.1796875" defaultRowHeight="10" outlineLevelRow="1" x14ac:dyDescent="0.2"/>
  <cols>
    <col min="1" max="1" width="3.6328125" style="10" customWidth="1"/>
    <col min="2" max="2" width="60.54296875" style="10" customWidth="1"/>
    <col min="3" max="6" width="9.81640625" style="11" customWidth="1"/>
    <col min="7" max="7" width="9.81640625" style="10" customWidth="1"/>
    <col min="8" max="90" width="9.1796875" style="10"/>
    <col min="91" max="91" width="51.1796875" style="10" customWidth="1"/>
    <col min="92" max="99" width="9.81640625" style="10" customWidth="1"/>
    <col min="100" max="346" width="9.1796875" style="10"/>
    <col min="347" max="347" width="51.1796875" style="10" customWidth="1"/>
    <col min="348" max="355" width="9.81640625" style="10" customWidth="1"/>
    <col min="356" max="602" width="9.1796875" style="10"/>
    <col min="603" max="603" width="51.1796875" style="10" customWidth="1"/>
    <col min="604" max="611" width="9.81640625" style="10" customWidth="1"/>
    <col min="612" max="858" width="9.1796875" style="10"/>
    <col min="859" max="859" width="51.1796875" style="10" customWidth="1"/>
    <col min="860" max="867" width="9.81640625" style="10" customWidth="1"/>
    <col min="868" max="1114" width="9.1796875" style="10"/>
    <col min="1115" max="1115" width="51.1796875" style="10" customWidth="1"/>
    <col min="1116" max="1123" width="9.81640625" style="10" customWidth="1"/>
    <col min="1124" max="1370" width="9.1796875" style="10"/>
    <col min="1371" max="1371" width="51.1796875" style="10" customWidth="1"/>
    <col min="1372" max="1379" width="9.81640625" style="10" customWidth="1"/>
    <col min="1380" max="1626" width="9.1796875" style="10"/>
    <col min="1627" max="1627" width="51.1796875" style="10" customWidth="1"/>
    <col min="1628" max="1635" width="9.81640625" style="10" customWidth="1"/>
    <col min="1636" max="1882" width="9.1796875" style="10"/>
    <col min="1883" max="1883" width="51.1796875" style="10" customWidth="1"/>
    <col min="1884" max="1891" width="9.81640625" style="10" customWidth="1"/>
    <col min="1892" max="2138" width="9.1796875" style="10"/>
    <col min="2139" max="2139" width="51.1796875" style="10" customWidth="1"/>
    <col min="2140" max="2147" width="9.81640625" style="10" customWidth="1"/>
    <col min="2148" max="2394" width="9.1796875" style="10"/>
    <col min="2395" max="2395" width="51.1796875" style="10" customWidth="1"/>
    <col min="2396" max="2403" width="9.81640625" style="10" customWidth="1"/>
    <col min="2404" max="2650" width="9.1796875" style="10"/>
    <col min="2651" max="2651" width="51.1796875" style="10" customWidth="1"/>
    <col min="2652" max="2659" width="9.81640625" style="10" customWidth="1"/>
    <col min="2660" max="2906" width="9.1796875" style="10"/>
    <col min="2907" max="2907" width="51.1796875" style="10" customWidth="1"/>
    <col min="2908" max="2915" width="9.81640625" style="10" customWidth="1"/>
    <col min="2916" max="3162" width="9.1796875" style="10"/>
    <col min="3163" max="3163" width="51.1796875" style="10" customWidth="1"/>
    <col min="3164" max="3171" width="9.81640625" style="10" customWidth="1"/>
    <col min="3172" max="3418" width="9.1796875" style="10"/>
    <col min="3419" max="3419" width="51.1796875" style="10" customWidth="1"/>
    <col min="3420" max="3427" width="9.81640625" style="10" customWidth="1"/>
    <col min="3428" max="3674" width="9.1796875" style="10"/>
    <col min="3675" max="3675" width="51.1796875" style="10" customWidth="1"/>
    <col min="3676" max="3683" width="9.81640625" style="10" customWidth="1"/>
    <col min="3684" max="3930" width="9.1796875" style="10"/>
    <col min="3931" max="3931" width="51.1796875" style="10" customWidth="1"/>
    <col min="3932" max="3939" width="9.81640625" style="10" customWidth="1"/>
    <col min="3940" max="4186" width="9.1796875" style="10"/>
    <col min="4187" max="4187" width="51.1796875" style="10" customWidth="1"/>
    <col min="4188" max="4195" width="9.81640625" style="10" customWidth="1"/>
    <col min="4196" max="4442" width="9.1796875" style="10"/>
    <col min="4443" max="4443" width="51.1796875" style="10" customWidth="1"/>
    <col min="4444" max="4451" width="9.81640625" style="10" customWidth="1"/>
    <col min="4452" max="4698" width="9.1796875" style="10"/>
    <col min="4699" max="4699" width="51.1796875" style="10" customWidth="1"/>
    <col min="4700" max="4707" width="9.81640625" style="10" customWidth="1"/>
    <col min="4708" max="4954" width="9.1796875" style="10"/>
    <col min="4955" max="4955" width="51.1796875" style="10" customWidth="1"/>
    <col min="4956" max="4963" width="9.81640625" style="10" customWidth="1"/>
    <col min="4964" max="5210" width="9.1796875" style="10"/>
    <col min="5211" max="5211" width="51.1796875" style="10" customWidth="1"/>
    <col min="5212" max="5219" width="9.81640625" style="10" customWidth="1"/>
    <col min="5220" max="5466" width="9.1796875" style="10"/>
    <col min="5467" max="5467" width="51.1796875" style="10" customWidth="1"/>
    <col min="5468" max="5475" width="9.81640625" style="10" customWidth="1"/>
    <col min="5476" max="5722" width="9.1796875" style="10"/>
    <col min="5723" max="5723" width="51.1796875" style="10" customWidth="1"/>
    <col min="5724" max="5731" width="9.81640625" style="10" customWidth="1"/>
    <col min="5732" max="5978" width="9.1796875" style="10"/>
    <col min="5979" max="5979" width="51.1796875" style="10" customWidth="1"/>
    <col min="5980" max="5987" width="9.81640625" style="10" customWidth="1"/>
    <col min="5988" max="6234" width="9.1796875" style="10"/>
    <col min="6235" max="6235" width="51.1796875" style="10" customWidth="1"/>
    <col min="6236" max="6243" width="9.81640625" style="10" customWidth="1"/>
    <col min="6244" max="6490" width="9.1796875" style="10"/>
    <col min="6491" max="6491" width="51.1796875" style="10" customWidth="1"/>
    <col min="6492" max="6499" width="9.81640625" style="10" customWidth="1"/>
    <col min="6500" max="6746" width="9.1796875" style="10"/>
    <col min="6747" max="6747" width="51.1796875" style="10" customWidth="1"/>
    <col min="6748" max="6755" width="9.81640625" style="10" customWidth="1"/>
    <col min="6756" max="7002" width="9.1796875" style="10"/>
    <col min="7003" max="7003" width="51.1796875" style="10" customWidth="1"/>
    <col min="7004" max="7011" width="9.81640625" style="10" customWidth="1"/>
    <col min="7012" max="7258" width="9.1796875" style="10"/>
    <col min="7259" max="7259" width="51.1796875" style="10" customWidth="1"/>
    <col min="7260" max="7267" width="9.81640625" style="10" customWidth="1"/>
    <col min="7268" max="7514" width="9.1796875" style="10"/>
    <col min="7515" max="7515" width="51.1796875" style="10" customWidth="1"/>
    <col min="7516" max="7523" width="9.81640625" style="10" customWidth="1"/>
    <col min="7524" max="7770" width="9.1796875" style="10"/>
    <col min="7771" max="7771" width="51.1796875" style="10" customWidth="1"/>
    <col min="7772" max="7779" width="9.81640625" style="10" customWidth="1"/>
    <col min="7780" max="8026" width="9.1796875" style="10"/>
    <col min="8027" max="8027" width="51.1796875" style="10" customWidth="1"/>
    <col min="8028" max="8035" width="9.81640625" style="10" customWidth="1"/>
    <col min="8036" max="8282" width="9.1796875" style="10"/>
    <col min="8283" max="8283" width="51.1796875" style="10" customWidth="1"/>
    <col min="8284" max="8291" width="9.81640625" style="10" customWidth="1"/>
    <col min="8292" max="8538" width="9.1796875" style="10"/>
    <col min="8539" max="8539" width="51.1796875" style="10" customWidth="1"/>
    <col min="8540" max="8547" width="9.81640625" style="10" customWidth="1"/>
    <col min="8548" max="8794" width="9.1796875" style="10"/>
    <col min="8795" max="8795" width="51.1796875" style="10" customWidth="1"/>
    <col min="8796" max="8803" width="9.81640625" style="10" customWidth="1"/>
    <col min="8804" max="9050" width="9.1796875" style="10"/>
    <col min="9051" max="9051" width="51.1796875" style="10" customWidth="1"/>
    <col min="9052" max="9059" width="9.81640625" style="10" customWidth="1"/>
    <col min="9060" max="9306" width="9.1796875" style="10"/>
    <col min="9307" max="9307" width="51.1796875" style="10" customWidth="1"/>
    <col min="9308" max="9315" width="9.81640625" style="10" customWidth="1"/>
    <col min="9316" max="9562" width="9.1796875" style="10"/>
    <col min="9563" max="9563" width="51.1796875" style="10" customWidth="1"/>
    <col min="9564" max="9571" width="9.81640625" style="10" customWidth="1"/>
    <col min="9572" max="9818" width="9.1796875" style="10"/>
    <col min="9819" max="9819" width="51.1796875" style="10" customWidth="1"/>
    <col min="9820" max="9827" width="9.81640625" style="10" customWidth="1"/>
    <col min="9828" max="10074" width="9.1796875" style="10"/>
    <col min="10075" max="10075" width="51.1796875" style="10" customWidth="1"/>
    <col min="10076" max="10083" width="9.81640625" style="10" customWidth="1"/>
    <col min="10084" max="10330" width="9.1796875" style="10"/>
    <col min="10331" max="10331" width="51.1796875" style="10" customWidth="1"/>
    <col min="10332" max="10339" width="9.81640625" style="10" customWidth="1"/>
    <col min="10340" max="10586" width="9.1796875" style="10"/>
    <col min="10587" max="10587" width="51.1796875" style="10" customWidth="1"/>
    <col min="10588" max="10595" width="9.81640625" style="10" customWidth="1"/>
    <col min="10596" max="10842" width="9.1796875" style="10"/>
    <col min="10843" max="10843" width="51.1796875" style="10" customWidth="1"/>
    <col min="10844" max="10851" width="9.81640625" style="10" customWidth="1"/>
    <col min="10852" max="11098" width="9.1796875" style="10"/>
    <col min="11099" max="11099" width="51.1796875" style="10" customWidth="1"/>
    <col min="11100" max="11107" width="9.81640625" style="10" customWidth="1"/>
    <col min="11108" max="11354" width="9.1796875" style="10"/>
    <col min="11355" max="11355" width="51.1796875" style="10" customWidth="1"/>
    <col min="11356" max="11363" width="9.81640625" style="10" customWidth="1"/>
    <col min="11364" max="11610" width="9.1796875" style="10"/>
    <col min="11611" max="11611" width="51.1796875" style="10" customWidth="1"/>
    <col min="11612" max="11619" width="9.81640625" style="10" customWidth="1"/>
    <col min="11620" max="11866" width="9.1796875" style="10"/>
    <col min="11867" max="11867" width="51.1796875" style="10" customWidth="1"/>
    <col min="11868" max="11875" width="9.81640625" style="10" customWidth="1"/>
    <col min="11876" max="12122" width="9.1796875" style="10"/>
    <col min="12123" max="12123" width="51.1796875" style="10" customWidth="1"/>
    <col min="12124" max="12131" width="9.81640625" style="10" customWidth="1"/>
    <col min="12132" max="12378" width="9.1796875" style="10"/>
    <col min="12379" max="12379" width="51.1796875" style="10" customWidth="1"/>
    <col min="12380" max="12387" width="9.81640625" style="10" customWidth="1"/>
    <col min="12388" max="12634" width="9.1796875" style="10"/>
    <col min="12635" max="12635" width="51.1796875" style="10" customWidth="1"/>
    <col min="12636" max="12643" width="9.81640625" style="10" customWidth="1"/>
    <col min="12644" max="12890" width="9.1796875" style="10"/>
    <col min="12891" max="12891" width="51.1796875" style="10" customWidth="1"/>
    <col min="12892" max="12899" width="9.81640625" style="10" customWidth="1"/>
    <col min="12900" max="13146" width="9.1796875" style="10"/>
    <col min="13147" max="13147" width="51.1796875" style="10" customWidth="1"/>
    <col min="13148" max="13155" width="9.81640625" style="10" customWidth="1"/>
    <col min="13156" max="13402" width="9.1796875" style="10"/>
    <col min="13403" max="13403" width="51.1796875" style="10" customWidth="1"/>
    <col min="13404" max="13411" width="9.81640625" style="10" customWidth="1"/>
    <col min="13412" max="13658" width="9.1796875" style="10"/>
    <col min="13659" max="13659" width="51.1796875" style="10" customWidth="1"/>
    <col min="13660" max="13667" width="9.81640625" style="10" customWidth="1"/>
    <col min="13668" max="13914" width="9.1796875" style="10"/>
    <col min="13915" max="13915" width="51.1796875" style="10" customWidth="1"/>
    <col min="13916" max="13923" width="9.81640625" style="10" customWidth="1"/>
    <col min="13924" max="14170" width="9.1796875" style="10"/>
    <col min="14171" max="14171" width="51.1796875" style="10" customWidth="1"/>
    <col min="14172" max="14179" width="9.81640625" style="10" customWidth="1"/>
    <col min="14180" max="14426" width="9.1796875" style="10"/>
    <col min="14427" max="14427" width="51.1796875" style="10" customWidth="1"/>
    <col min="14428" max="14435" width="9.81640625" style="10" customWidth="1"/>
    <col min="14436" max="14682" width="9.1796875" style="10"/>
    <col min="14683" max="14683" width="51.1796875" style="10" customWidth="1"/>
    <col min="14684" max="14691" width="9.81640625" style="10" customWidth="1"/>
    <col min="14692" max="14938" width="9.1796875" style="10"/>
    <col min="14939" max="14939" width="51.1796875" style="10" customWidth="1"/>
    <col min="14940" max="14947" width="9.81640625" style="10" customWidth="1"/>
    <col min="14948" max="15194" width="9.1796875" style="10"/>
    <col min="15195" max="15195" width="51.1796875" style="10" customWidth="1"/>
    <col min="15196" max="15203" width="9.81640625" style="10" customWidth="1"/>
    <col min="15204" max="15450" width="9.1796875" style="10"/>
    <col min="15451" max="15451" width="51.1796875" style="10" customWidth="1"/>
    <col min="15452" max="15459" width="9.81640625" style="10" customWidth="1"/>
    <col min="15460" max="15706" width="9.1796875" style="10"/>
    <col min="15707" max="15707" width="51.1796875" style="10" customWidth="1"/>
    <col min="15708" max="15715" width="9.81640625" style="10" customWidth="1"/>
    <col min="15716" max="15962" width="9.1796875" style="10"/>
    <col min="15963" max="15963" width="51.1796875" style="10" customWidth="1"/>
    <col min="15964" max="15971" width="9.81640625" style="10" customWidth="1"/>
    <col min="15972" max="16384" width="9.1796875" style="10"/>
  </cols>
  <sheetData>
    <row r="1" spans="2:9" s="1" customFormat="1" ht="17.25" customHeight="1" x14ac:dyDescent="0.3">
      <c r="B1" s="40"/>
      <c r="C1" s="41"/>
      <c r="D1" s="42"/>
      <c r="G1" s="36" t="s">
        <v>201</v>
      </c>
    </row>
    <row r="2" spans="2:9" s="1" customFormat="1" ht="15" customHeight="1" x14ac:dyDescent="0.3">
      <c r="B2" s="178" t="s">
        <v>202</v>
      </c>
      <c r="C2" s="178"/>
      <c r="D2" s="178"/>
      <c r="E2" s="178"/>
      <c r="F2" s="178"/>
      <c r="G2" s="178"/>
    </row>
    <row r="3" spans="2:9" s="1" customFormat="1" ht="15.75" customHeight="1" x14ac:dyDescent="0.3">
      <c r="B3" s="179">
        <v>2022</v>
      </c>
      <c r="C3" s="179"/>
      <c r="D3" s="179"/>
      <c r="E3" s="179"/>
      <c r="F3" s="179"/>
      <c r="G3" s="179"/>
    </row>
    <row r="4" spans="2:9" ht="15" customHeight="1" x14ac:dyDescent="0.2">
      <c r="B4" s="10" t="s">
        <v>115</v>
      </c>
    </row>
    <row r="5" spans="2:9" ht="14.25" customHeight="1" x14ac:dyDescent="0.2">
      <c r="B5" s="37" t="s">
        <v>16</v>
      </c>
      <c r="C5" s="180" t="s">
        <v>18</v>
      </c>
      <c r="D5" s="180" t="s">
        <v>19</v>
      </c>
      <c r="E5" s="180" t="s">
        <v>20</v>
      </c>
      <c r="F5" s="180" t="s">
        <v>21</v>
      </c>
      <c r="G5" s="180" t="s">
        <v>17</v>
      </c>
    </row>
    <row r="6" spans="2:9" ht="14.25" customHeight="1" x14ac:dyDescent="0.25">
      <c r="B6" s="43" t="s">
        <v>46</v>
      </c>
      <c r="C6" s="180"/>
      <c r="D6" s="180" t="s">
        <v>19</v>
      </c>
      <c r="E6" s="180" t="s">
        <v>20</v>
      </c>
      <c r="F6" s="180" t="s">
        <v>21</v>
      </c>
      <c r="G6" s="180" t="s">
        <v>17</v>
      </c>
    </row>
    <row r="7" spans="2:9" ht="14" customHeight="1" x14ac:dyDescent="0.25">
      <c r="B7" s="40" t="s">
        <v>0</v>
      </c>
      <c r="C7" s="55">
        <v>452</v>
      </c>
      <c r="D7" s="55">
        <v>409791</v>
      </c>
      <c r="E7" s="55">
        <v>326990</v>
      </c>
      <c r="F7" s="55">
        <v>436794</v>
      </c>
      <c r="G7" s="55">
        <v>10992</v>
      </c>
    </row>
    <row r="8" spans="2:9" ht="14" customHeight="1" x14ac:dyDescent="0.2">
      <c r="B8" s="10" t="s">
        <v>53</v>
      </c>
      <c r="C8" s="56" t="s">
        <v>100</v>
      </c>
      <c r="D8" s="14">
        <v>5064</v>
      </c>
      <c r="E8" s="14">
        <v>4113</v>
      </c>
      <c r="F8" s="14">
        <v>5225</v>
      </c>
      <c r="G8" s="14">
        <v>244</v>
      </c>
    </row>
    <row r="9" spans="2:9" ht="14" customHeight="1" x14ac:dyDescent="0.2">
      <c r="B9" s="10" t="s">
        <v>47</v>
      </c>
      <c r="C9" s="14">
        <v>2</v>
      </c>
      <c r="D9" s="14">
        <v>1290</v>
      </c>
      <c r="E9" s="14">
        <v>1369</v>
      </c>
      <c r="F9" s="14">
        <v>1767</v>
      </c>
      <c r="G9" s="14">
        <v>34</v>
      </c>
    </row>
    <row r="10" spans="2:9" ht="14" customHeight="1" x14ac:dyDescent="0.2">
      <c r="B10" s="10" t="s">
        <v>48</v>
      </c>
      <c r="C10" s="14">
        <f>+SUM(C11:C34)</f>
        <v>43</v>
      </c>
      <c r="D10" s="14">
        <f t="shared" ref="D10:G10" si="0">+SUM(D11:D34)</f>
        <v>87519</v>
      </c>
      <c r="E10" s="14">
        <f t="shared" si="0"/>
        <v>76486</v>
      </c>
      <c r="F10" s="14">
        <f t="shared" si="0"/>
        <v>113229</v>
      </c>
      <c r="G10" s="14">
        <f t="shared" si="0"/>
        <v>2210</v>
      </c>
    </row>
    <row r="11" spans="2:9" s="99" customFormat="1" ht="14" hidden="1" customHeight="1" outlineLevel="1" x14ac:dyDescent="0.35">
      <c r="B11" s="100" t="s">
        <v>291</v>
      </c>
      <c r="C11" s="111">
        <v>8</v>
      </c>
      <c r="D11" s="111">
        <v>10850</v>
      </c>
      <c r="E11" s="111">
        <v>9793</v>
      </c>
      <c r="F11" s="111">
        <v>14327</v>
      </c>
      <c r="G11" s="111">
        <v>400</v>
      </c>
      <c r="H11" s="14"/>
      <c r="I11" s="14"/>
    </row>
    <row r="12" spans="2:9" s="99" customFormat="1" ht="14" hidden="1" customHeight="1" outlineLevel="1" x14ac:dyDescent="0.35">
      <c r="B12" s="100" t="s">
        <v>292</v>
      </c>
      <c r="C12" s="111">
        <v>1</v>
      </c>
      <c r="D12" s="111">
        <v>1536</v>
      </c>
      <c r="E12" s="111">
        <v>1747</v>
      </c>
      <c r="F12" s="111">
        <v>2745</v>
      </c>
      <c r="G12" s="111">
        <v>63</v>
      </c>
      <c r="H12" s="14"/>
      <c r="I12" s="14"/>
    </row>
    <row r="13" spans="2:9" s="99" customFormat="1" ht="14" hidden="1" customHeight="1" outlineLevel="1" x14ac:dyDescent="0.35">
      <c r="B13" s="100" t="s">
        <v>293</v>
      </c>
      <c r="C13" s="160" t="s">
        <v>100</v>
      </c>
      <c r="D13" s="111">
        <v>83</v>
      </c>
      <c r="E13" s="111">
        <v>93</v>
      </c>
      <c r="F13" s="111">
        <v>158</v>
      </c>
      <c r="G13" s="160" t="s">
        <v>100</v>
      </c>
      <c r="H13" s="14"/>
      <c r="I13" s="14"/>
    </row>
    <row r="14" spans="2:9" s="99" customFormat="1" ht="14" hidden="1" customHeight="1" outlineLevel="1" x14ac:dyDescent="0.35">
      <c r="B14" s="100" t="s">
        <v>294</v>
      </c>
      <c r="C14" s="111">
        <v>2</v>
      </c>
      <c r="D14" s="111">
        <v>4893</v>
      </c>
      <c r="E14" s="111">
        <v>3879</v>
      </c>
      <c r="F14" s="111">
        <v>7523</v>
      </c>
      <c r="G14" s="111">
        <v>81</v>
      </c>
      <c r="H14" s="14"/>
      <c r="I14" s="14"/>
    </row>
    <row r="15" spans="2:9" s="99" customFormat="1" ht="14" hidden="1" customHeight="1" outlineLevel="1" x14ac:dyDescent="0.35">
      <c r="B15" s="100" t="s">
        <v>295</v>
      </c>
      <c r="C15" s="111">
        <v>4</v>
      </c>
      <c r="D15" s="111">
        <v>3816</v>
      </c>
      <c r="E15" s="111">
        <v>4129</v>
      </c>
      <c r="F15" s="111">
        <v>9168</v>
      </c>
      <c r="G15" s="111">
        <v>102</v>
      </c>
      <c r="H15" s="14"/>
      <c r="I15" s="14"/>
    </row>
    <row r="16" spans="2:9" s="99" customFormat="1" ht="14" hidden="1" customHeight="1" outlineLevel="1" x14ac:dyDescent="0.35">
      <c r="B16" s="100" t="s">
        <v>296</v>
      </c>
      <c r="C16" s="111">
        <v>6</v>
      </c>
      <c r="D16" s="111">
        <v>3746</v>
      </c>
      <c r="E16" s="111">
        <v>2231</v>
      </c>
      <c r="F16" s="111">
        <v>4377</v>
      </c>
      <c r="G16" s="111">
        <v>58</v>
      </c>
      <c r="H16" s="14"/>
      <c r="I16" s="14"/>
    </row>
    <row r="17" spans="2:9" s="99" customFormat="1" ht="14" hidden="1" customHeight="1" outlineLevel="1" x14ac:dyDescent="0.35">
      <c r="B17" s="100" t="s">
        <v>297</v>
      </c>
      <c r="C17" s="111">
        <v>1</v>
      </c>
      <c r="D17" s="111">
        <v>2840</v>
      </c>
      <c r="E17" s="111">
        <v>2510</v>
      </c>
      <c r="F17" s="111">
        <v>5002</v>
      </c>
      <c r="G17" s="111">
        <v>135</v>
      </c>
      <c r="H17" s="14"/>
      <c r="I17" s="14"/>
    </row>
    <row r="18" spans="2:9" s="99" customFormat="1" ht="14" hidden="1" customHeight="1" outlineLevel="1" x14ac:dyDescent="0.35">
      <c r="B18" s="100" t="s">
        <v>298</v>
      </c>
      <c r="C18" s="160" t="s">
        <v>100</v>
      </c>
      <c r="D18" s="111">
        <v>2133</v>
      </c>
      <c r="E18" s="111">
        <v>1967</v>
      </c>
      <c r="F18" s="111">
        <v>2742</v>
      </c>
      <c r="G18" s="111">
        <v>55</v>
      </c>
      <c r="H18" s="14"/>
      <c r="I18" s="14"/>
    </row>
    <row r="19" spans="2:9" s="99" customFormat="1" ht="14" hidden="1" customHeight="1" outlineLevel="1" x14ac:dyDescent="0.35">
      <c r="B19" s="100" t="s">
        <v>299</v>
      </c>
      <c r="C19" s="111">
        <v>1</v>
      </c>
      <c r="D19" s="111">
        <v>847</v>
      </c>
      <c r="E19" s="111">
        <v>1031</v>
      </c>
      <c r="F19" s="111">
        <v>1773</v>
      </c>
      <c r="G19" s="111">
        <v>30</v>
      </c>
      <c r="H19" s="14"/>
      <c r="I19" s="14"/>
    </row>
    <row r="20" spans="2:9" s="99" customFormat="1" ht="14" hidden="1" customHeight="1" outlineLevel="1" x14ac:dyDescent="0.35">
      <c r="B20" s="100" t="s">
        <v>300</v>
      </c>
      <c r="C20" s="160" t="s">
        <v>100</v>
      </c>
      <c r="D20" s="111">
        <v>117</v>
      </c>
      <c r="E20" s="111">
        <v>406</v>
      </c>
      <c r="F20" s="111">
        <v>499</v>
      </c>
      <c r="G20" s="111">
        <v>17</v>
      </c>
      <c r="H20" s="14"/>
      <c r="I20" s="14"/>
    </row>
    <row r="21" spans="2:9" s="99" customFormat="1" ht="14" hidden="1" customHeight="1" outlineLevel="1" x14ac:dyDescent="0.35">
      <c r="B21" s="100" t="s">
        <v>301</v>
      </c>
      <c r="C21" s="160" t="s">
        <v>100</v>
      </c>
      <c r="D21" s="111">
        <v>2481</v>
      </c>
      <c r="E21" s="111">
        <v>2532</v>
      </c>
      <c r="F21" s="111">
        <v>3375</v>
      </c>
      <c r="G21" s="111">
        <v>116</v>
      </c>
      <c r="H21" s="14"/>
      <c r="I21" s="14"/>
    </row>
    <row r="22" spans="2:9" s="99" customFormat="1" ht="14" hidden="1" customHeight="1" outlineLevel="1" x14ac:dyDescent="0.35">
      <c r="B22" s="100" t="s">
        <v>302</v>
      </c>
      <c r="C22" s="160" t="s">
        <v>100</v>
      </c>
      <c r="D22" s="111">
        <v>2958</v>
      </c>
      <c r="E22" s="111">
        <v>2249</v>
      </c>
      <c r="F22" s="111">
        <v>2533</v>
      </c>
      <c r="G22" s="111">
        <v>40</v>
      </c>
      <c r="H22" s="14"/>
      <c r="I22" s="14"/>
    </row>
    <row r="23" spans="2:9" s="99" customFormat="1" ht="14" hidden="1" customHeight="1" outlineLevel="1" x14ac:dyDescent="0.35">
      <c r="B23" s="100" t="s">
        <v>303</v>
      </c>
      <c r="C23" s="111">
        <v>1</v>
      </c>
      <c r="D23" s="111">
        <v>5914</v>
      </c>
      <c r="E23" s="111">
        <v>5438</v>
      </c>
      <c r="F23" s="111">
        <v>5891</v>
      </c>
      <c r="G23" s="111">
        <v>96</v>
      </c>
      <c r="H23" s="14"/>
      <c r="I23" s="14"/>
    </row>
    <row r="24" spans="2:9" s="99" customFormat="1" ht="14" hidden="1" customHeight="1" outlineLevel="1" x14ac:dyDescent="0.35">
      <c r="B24" s="100" t="s">
        <v>304</v>
      </c>
      <c r="C24" s="160" t="s">
        <v>100</v>
      </c>
      <c r="D24" s="111">
        <v>4341</v>
      </c>
      <c r="E24" s="111">
        <v>4264</v>
      </c>
      <c r="F24" s="111">
        <v>7162</v>
      </c>
      <c r="G24" s="111">
        <v>154</v>
      </c>
      <c r="H24" s="14"/>
      <c r="I24" s="14"/>
    </row>
    <row r="25" spans="2:9" s="99" customFormat="1" ht="14" hidden="1" customHeight="1" outlineLevel="1" x14ac:dyDescent="0.35">
      <c r="B25" s="100" t="s">
        <v>305</v>
      </c>
      <c r="C25" s="160" t="s">
        <v>100</v>
      </c>
      <c r="D25" s="111">
        <v>1747</v>
      </c>
      <c r="E25" s="111">
        <v>1670</v>
      </c>
      <c r="F25" s="111">
        <v>2359</v>
      </c>
      <c r="G25" s="111">
        <v>40</v>
      </c>
      <c r="H25" s="14"/>
      <c r="I25" s="14"/>
    </row>
    <row r="26" spans="2:9" s="99" customFormat="1" ht="14" hidden="1" customHeight="1" outlineLevel="1" x14ac:dyDescent="0.35">
      <c r="B26" s="100" t="s">
        <v>306</v>
      </c>
      <c r="C26" s="111">
        <v>6</v>
      </c>
      <c r="D26" s="111">
        <v>10173</v>
      </c>
      <c r="E26" s="111">
        <v>8493</v>
      </c>
      <c r="F26" s="111">
        <v>11339</v>
      </c>
      <c r="G26" s="111">
        <v>316</v>
      </c>
      <c r="H26" s="14"/>
      <c r="I26" s="14"/>
    </row>
    <row r="27" spans="2:9" s="99" customFormat="1" ht="14" hidden="1" customHeight="1" outlineLevel="1" x14ac:dyDescent="0.35">
      <c r="B27" s="100" t="s">
        <v>307</v>
      </c>
      <c r="C27" s="111">
        <v>3</v>
      </c>
      <c r="D27" s="111">
        <v>3076</v>
      </c>
      <c r="E27" s="111">
        <v>1969</v>
      </c>
      <c r="F27" s="111">
        <v>3015</v>
      </c>
      <c r="G27" s="111">
        <v>22</v>
      </c>
      <c r="H27" s="14"/>
      <c r="I27" s="14"/>
    </row>
    <row r="28" spans="2:9" s="99" customFormat="1" ht="14" hidden="1" customHeight="1" outlineLevel="1" x14ac:dyDescent="0.35">
      <c r="B28" s="100" t="s">
        <v>308</v>
      </c>
      <c r="C28" s="160" t="s">
        <v>100</v>
      </c>
      <c r="D28" s="111">
        <v>4758</v>
      </c>
      <c r="E28" s="111">
        <v>4245</v>
      </c>
      <c r="F28" s="111">
        <v>4950</v>
      </c>
      <c r="G28" s="111">
        <v>53</v>
      </c>
      <c r="H28" s="14"/>
      <c r="I28" s="14"/>
    </row>
    <row r="29" spans="2:9" s="99" customFormat="1" ht="14" hidden="1" customHeight="1" outlineLevel="1" x14ac:dyDescent="0.35">
      <c r="B29" s="100" t="s">
        <v>309</v>
      </c>
      <c r="C29" s="111">
        <v>3</v>
      </c>
      <c r="D29" s="111">
        <v>3925</v>
      </c>
      <c r="E29" s="111">
        <v>2992</v>
      </c>
      <c r="F29" s="111">
        <v>3947</v>
      </c>
      <c r="G29" s="111">
        <v>112</v>
      </c>
      <c r="H29" s="14"/>
      <c r="I29" s="14"/>
    </row>
    <row r="30" spans="2:9" s="99" customFormat="1" ht="14" hidden="1" customHeight="1" outlineLevel="1" x14ac:dyDescent="0.35">
      <c r="B30" s="100" t="s">
        <v>310</v>
      </c>
      <c r="C30" s="111">
        <v>1</v>
      </c>
      <c r="D30" s="111">
        <v>7982</v>
      </c>
      <c r="E30" s="111">
        <v>6960</v>
      </c>
      <c r="F30" s="111">
        <v>10154</v>
      </c>
      <c r="G30" s="111">
        <v>68</v>
      </c>
      <c r="H30" s="14"/>
      <c r="I30" s="14"/>
    </row>
    <row r="31" spans="2:9" s="99" customFormat="1" ht="14" hidden="1" customHeight="1" outlineLevel="1" x14ac:dyDescent="0.35">
      <c r="B31" s="100" t="s">
        <v>311</v>
      </c>
      <c r="C31" s="160" t="s">
        <v>100</v>
      </c>
      <c r="D31" s="111">
        <v>1938</v>
      </c>
      <c r="E31" s="111">
        <v>1319</v>
      </c>
      <c r="F31" s="111">
        <v>1034</v>
      </c>
      <c r="G31" s="111">
        <v>26</v>
      </c>
      <c r="H31" s="14"/>
      <c r="I31" s="14"/>
    </row>
    <row r="32" spans="2:9" s="99" customFormat="1" ht="14" hidden="1" customHeight="1" outlineLevel="1" x14ac:dyDescent="0.35">
      <c r="B32" s="100" t="s">
        <v>312</v>
      </c>
      <c r="C32" s="111">
        <v>2</v>
      </c>
      <c r="D32" s="111">
        <v>3119</v>
      </c>
      <c r="E32" s="111">
        <v>2234</v>
      </c>
      <c r="F32" s="111">
        <v>3646</v>
      </c>
      <c r="G32" s="111">
        <v>84</v>
      </c>
      <c r="H32" s="14"/>
      <c r="I32" s="14"/>
    </row>
    <row r="33" spans="2:9" s="99" customFormat="1" ht="14" hidden="1" customHeight="1" outlineLevel="1" x14ac:dyDescent="0.35">
      <c r="B33" s="100" t="s">
        <v>313</v>
      </c>
      <c r="C33" s="111">
        <v>2</v>
      </c>
      <c r="D33" s="111">
        <v>1929</v>
      </c>
      <c r="E33" s="111">
        <v>1641</v>
      </c>
      <c r="F33" s="111">
        <v>1805</v>
      </c>
      <c r="G33" s="111">
        <v>33</v>
      </c>
      <c r="H33" s="14"/>
      <c r="I33" s="14"/>
    </row>
    <row r="34" spans="2:9" s="99" customFormat="1" ht="14" hidden="1" customHeight="1" outlineLevel="1" x14ac:dyDescent="0.35">
      <c r="B34" s="100" t="s">
        <v>314</v>
      </c>
      <c r="C34" s="111">
        <v>2</v>
      </c>
      <c r="D34" s="111">
        <v>2317</v>
      </c>
      <c r="E34" s="111">
        <v>2694</v>
      </c>
      <c r="F34" s="111">
        <v>3705</v>
      </c>
      <c r="G34" s="111">
        <v>109</v>
      </c>
      <c r="H34" s="14"/>
      <c r="I34" s="14"/>
    </row>
    <row r="35" spans="2:9" s="1" customFormat="1" ht="14" customHeight="1" collapsed="1" x14ac:dyDescent="0.3">
      <c r="B35" s="101" t="s">
        <v>57</v>
      </c>
      <c r="C35" s="56" t="s">
        <v>100</v>
      </c>
      <c r="D35" s="14">
        <v>1701</v>
      </c>
      <c r="E35" s="14">
        <v>1380</v>
      </c>
      <c r="F35" s="14">
        <v>2335</v>
      </c>
      <c r="G35" s="14">
        <v>141</v>
      </c>
      <c r="H35" s="79"/>
    </row>
    <row r="36" spans="2:9" s="1" customFormat="1" ht="14" customHeight="1" x14ac:dyDescent="0.3">
      <c r="B36" s="101" t="s">
        <v>58</v>
      </c>
      <c r="C36" s="56" t="s">
        <v>100</v>
      </c>
      <c r="D36" s="14">
        <v>3704</v>
      </c>
      <c r="E36" s="14">
        <v>5382</v>
      </c>
      <c r="F36" s="14">
        <v>8466</v>
      </c>
      <c r="G36" s="14">
        <v>254</v>
      </c>
      <c r="H36" s="79"/>
    </row>
    <row r="37" spans="2:9" s="1" customFormat="1" ht="14" customHeight="1" x14ac:dyDescent="0.3">
      <c r="B37" s="103" t="s">
        <v>49</v>
      </c>
      <c r="C37" s="14">
        <v>11</v>
      </c>
      <c r="D37" s="14">
        <v>16697</v>
      </c>
      <c r="E37" s="14">
        <v>17401</v>
      </c>
      <c r="F37" s="14">
        <v>29912</v>
      </c>
      <c r="G37" s="14">
        <v>1269</v>
      </c>
      <c r="H37" s="78"/>
    </row>
    <row r="38" spans="2:9" s="1" customFormat="1" ht="14" customHeight="1" x14ac:dyDescent="0.3">
      <c r="B38" s="101" t="s">
        <v>50</v>
      </c>
      <c r="C38" s="14">
        <f t="shared" ref="C38:G38" si="1">+C39+C40+C41</f>
        <v>33</v>
      </c>
      <c r="D38" s="14">
        <f t="shared" si="1"/>
        <v>102362</v>
      </c>
      <c r="E38" s="14">
        <f t="shared" si="1"/>
        <v>65082</v>
      </c>
      <c r="F38" s="14">
        <f t="shared" si="1"/>
        <v>70412</v>
      </c>
      <c r="G38" s="14">
        <f t="shared" si="1"/>
        <v>1329</v>
      </c>
      <c r="H38" s="78"/>
    </row>
    <row r="39" spans="2:9" s="1" customFormat="1" ht="14" hidden="1" customHeight="1" outlineLevel="1" x14ac:dyDescent="0.3">
      <c r="B39" s="100" t="s">
        <v>315</v>
      </c>
      <c r="C39" s="111">
        <v>5</v>
      </c>
      <c r="D39" s="111">
        <v>5331</v>
      </c>
      <c r="E39" s="111">
        <v>5292</v>
      </c>
      <c r="F39" s="111">
        <v>7694</v>
      </c>
      <c r="G39" s="111">
        <v>131</v>
      </c>
    </row>
    <row r="40" spans="2:9" s="1" customFormat="1" ht="14" hidden="1" customHeight="1" outlineLevel="1" x14ac:dyDescent="0.3">
      <c r="B40" s="100" t="s">
        <v>316</v>
      </c>
      <c r="C40" s="111">
        <v>4</v>
      </c>
      <c r="D40" s="111">
        <v>17059</v>
      </c>
      <c r="E40" s="111">
        <v>18210</v>
      </c>
      <c r="F40" s="111">
        <v>25513</v>
      </c>
      <c r="G40" s="111">
        <v>629</v>
      </c>
    </row>
    <row r="41" spans="2:9" s="1" customFormat="1" ht="14" hidden="1" customHeight="1" outlineLevel="1" x14ac:dyDescent="0.3">
      <c r="B41" s="100" t="s">
        <v>317</v>
      </c>
      <c r="C41" s="111">
        <v>24</v>
      </c>
      <c r="D41" s="111">
        <v>79972</v>
      </c>
      <c r="E41" s="111">
        <v>41580</v>
      </c>
      <c r="F41" s="111">
        <v>37205</v>
      </c>
      <c r="G41" s="111">
        <v>569</v>
      </c>
    </row>
    <row r="42" spans="2:9" ht="14" customHeight="1" collapsed="1" x14ac:dyDescent="0.2">
      <c r="B42" s="10" t="s">
        <v>51</v>
      </c>
      <c r="C42" s="56">
        <v>2</v>
      </c>
      <c r="D42" s="56">
        <v>12918</v>
      </c>
      <c r="E42" s="56">
        <v>19152</v>
      </c>
      <c r="F42" s="56">
        <v>37167</v>
      </c>
      <c r="G42" s="56">
        <v>865</v>
      </c>
    </row>
    <row r="43" spans="2:9" ht="14" customHeight="1" x14ac:dyDescent="0.2">
      <c r="B43" s="10" t="s">
        <v>52</v>
      </c>
      <c r="C43" s="56">
        <v>326</v>
      </c>
      <c r="D43" s="56">
        <v>31144</v>
      </c>
      <c r="E43" s="56">
        <v>12360</v>
      </c>
      <c r="F43" s="56">
        <v>16964</v>
      </c>
      <c r="G43" s="56">
        <v>742</v>
      </c>
    </row>
    <row r="44" spans="2:9" ht="14" customHeight="1" x14ac:dyDescent="0.2">
      <c r="B44" s="10" t="s">
        <v>61</v>
      </c>
      <c r="C44" s="56" t="s">
        <v>100</v>
      </c>
      <c r="D44" s="56">
        <v>28386</v>
      </c>
      <c r="E44" s="56">
        <v>17552</v>
      </c>
      <c r="F44" s="56">
        <v>13587</v>
      </c>
      <c r="G44" s="56">
        <v>105</v>
      </c>
    </row>
    <row r="45" spans="2:9" ht="14" customHeight="1" x14ac:dyDescent="0.2">
      <c r="B45" s="10" t="s">
        <v>60</v>
      </c>
      <c r="C45" s="56" t="s">
        <v>100</v>
      </c>
      <c r="D45" s="56">
        <v>11024</v>
      </c>
      <c r="E45" s="56">
        <v>16204</v>
      </c>
      <c r="F45" s="56">
        <v>28638</v>
      </c>
      <c r="G45" s="56">
        <v>226</v>
      </c>
    </row>
    <row r="46" spans="2:9" ht="14" customHeight="1" x14ac:dyDescent="0.2">
      <c r="B46" s="10" t="s">
        <v>59</v>
      </c>
      <c r="C46" s="56" t="s">
        <v>100</v>
      </c>
      <c r="D46" s="56">
        <v>1548</v>
      </c>
      <c r="E46" s="56">
        <v>1686</v>
      </c>
      <c r="F46" s="56">
        <v>2288</v>
      </c>
      <c r="G46" s="56">
        <v>79</v>
      </c>
    </row>
    <row r="47" spans="2:9" ht="14" customHeight="1" x14ac:dyDescent="0.2">
      <c r="B47" s="10" t="s">
        <v>62</v>
      </c>
      <c r="C47" s="56">
        <v>6</v>
      </c>
      <c r="D47" s="56">
        <v>27564</v>
      </c>
      <c r="E47" s="56">
        <v>18069</v>
      </c>
      <c r="F47" s="56">
        <v>16832</v>
      </c>
      <c r="G47" s="56">
        <v>388</v>
      </c>
    </row>
    <row r="48" spans="2:9" ht="14" customHeight="1" x14ac:dyDescent="0.2">
      <c r="B48" s="10" t="s">
        <v>63</v>
      </c>
      <c r="C48" s="56">
        <v>15</v>
      </c>
      <c r="D48" s="56">
        <v>34730</v>
      </c>
      <c r="E48" s="56">
        <v>22485</v>
      </c>
      <c r="F48" s="56">
        <v>27405</v>
      </c>
      <c r="G48" s="56">
        <v>1186</v>
      </c>
    </row>
    <row r="49" spans="2:7" ht="14" customHeight="1" x14ac:dyDescent="0.2">
      <c r="B49" s="10" t="s">
        <v>69</v>
      </c>
      <c r="C49" s="56" t="s">
        <v>100</v>
      </c>
      <c r="D49" s="56">
        <v>1233</v>
      </c>
      <c r="E49" s="56">
        <v>1299</v>
      </c>
      <c r="F49" s="56">
        <v>1576</v>
      </c>
      <c r="G49" s="56">
        <v>33</v>
      </c>
    </row>
    <row r="50" spans="2:7" ht="14" customHeight="1" x14ac:dyDescent="0.2">
      <c r="B50" s="10" t="s">
        <v>64</v>
      </c>
      <c r="C50" s="56">
        <v>1</v>
      </c>
      <c r="D50" s="56">
        <v>4031</v>
      </c>
      <c r="E50" s="56">
        <v>5895</v>
      </c>
      <c r="F50" s="56">
        <v>8052</v>
      </c>
      <c r="G50" s="56">
        <v>291</v>
      </c>
    </row>
    <row r="51" spans="2:7" ht="14" customHeight="1" x14ac:dyDescent="0.2">
      <c r="B51" s="10" t="s">
        <v>65</v>
      </c>
      <c r="C51" s="56">
        <v>8</v>
      </c>
      <c r="D51" s="56">
        <v>31640</v>
      </c>
      <c r="E51" s="56">
        <v>33957</v>
      </c>
      <c r="F51" s="56">
        <v>43096</v>
      </c>
      <c r="G51" s="56">
        <v>1241</v>
      </c>
    </row>
    <row r="52" spans="2:7" ht="14" customHeight="1" x14ac:dyDescent="0.2">
      <c r="B52" s="10" t="s">
        <v>66</v>
      </c>
      <c r="C52" s="56">
        <v>4</v>
      </c>
      <c r="D52" s="56">
        <v>2783</v>
      </c>
      <c r="E52" s="56">
        <v>2117</v>
      </c>
      <c r="F52" s="56">
        <v>2122</v>
      </c>
      <c r="G52" s="56">
        <v>70</v>
      </c>
    </row>
    <row r="53" spans="2:7" ht="14" customHeight="1" x14ac:dyDescent="0.2">
      <c r="B53" s="10" t="s">
        <v>67</v>
      </c>
      <c r="C53" s="56">
        <v>1</v>
      </c>
      <c r="D53" s="56">
        <v>4450</v>
      </c>
      <c r="E53" s="56">
        <v>4992</v>
      </c>
      <c r="F53" s="56">
        <v>7708</v>
      </c>
      <c r="G53" s="56">
        <v>284</v>
      </c>
    </row>
    <row r="54" spans="2:7" ht="14" customHeight="1" x14ac:dyDescent="0.2">
      <c r="B54" s="87" t="s">
        <v>68</v>
      </c>
      <c r="C54" s="46" t="s">
        <v>100</v>
      </c>
      <c r="D54" s="46">
        <v>3</v>
      </c>
      <c r="E54" s="46">
        <v>9</v>
      </c>
      <c r="F54" s="46">
        <v>13</v>
      </c>
      <c r="G54" s="46">
        <v>1</v>
      </c>
    </row>
    <row r="55" spans="2:7" ht="3.75" customHeight="1" x14ac:dyDescent="0.2"/>
    <row r="56" spans="2:7" x14ac:dyDescent="0.2">
      <c r="B56" s="33" t="s">
        <v>116</v>
      </c>
    </row>
  </sheetData>
  <mergeCells count="7">
    <mergeCell ref="B2:G2"/>
    <mergeCell ref="B3:G3"/>
    <mergeCell ref="C5:C6"/>
    <mergeCell ref="D5:D6"/>
    <mergeCell ref="E5:E6"/>
    <mergeCell ref="F5:F6"/>
    <mergeCell ref="G5:G6"/>
  </mergeCells>
  <printOptions horizontalCentered="1"/>
  <pageMargins left="0.15748031496062992" right="0.15748031496062992" top="0.98425196850393704" bottom="0.19685039370078741" header="0.51181102362204722" footer="0.27559055118110237"/>
  <pageSetup paperSize="9" scale="95"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I56"/>
  <sheetViews>
    <sheetView workbookViewId="0">
      <selection activeCell="B35" sqref="B35"/>
    </sheetView>
  </sheetViews>
  <sheetFormatPr defaultColWidth="9.1796875" defaultRowHeight="10" outlineLevelRow="1" x14ac:dyDescent="0.2"/>
  <cols>
    <col min="1" max="1" width="2.81640625" style="10" customWidth="1"/>
    <col min="2" max="2" width="62.81640625" style="10" customWidth="1"/>
    <col min="3" max="6" width="10" style="11" customWidth="1"/>
    <col min="7" max="7" width="10" style="10" customWidth="1"/>
    <col min="8" max="204" width="9.1796875" style="10"/>
    <col min="205" max="205" width="51.1796875" style="10" customWidth="1"/>
    <col min="206" max="213" width="9.81640625" style="10" customWidth="1"/>
    <col min="214" max="460" width="9.1796875" style="10"/>
    <col min="461" max="461" width="51.1796875" style="10" customWidth="1"/>
    <col min="462" max="469" width="9.81640625" style="10" customWidth="1"/>
    <col min="470" max="716" width="9.1796875" style="10"/>
    <col min="717" max="717" width="51.1796875" style="10" customWidth="1"/>
    <col min="718" max="725" width="9.81640625" style="10" customWidth="1"/>
    <col min="726" max="972" width="9.1796875" style="10"/>
    <col min="973" max="973" width="51.1796875" style="10" customWidth="1"/>
    <col min="974" max="981" width="9.81640625" style="10" customWidth="1"/>
    <col min="982" max="1228" width="9.1796875" style="10"/>
    <col min="1229" max="1229" width="51.1796875" style="10" customWidth="1"/>
    <col min="1230" max="1237" width="9.81640625" style="10" customWidth="1"/>
    <col min="1238" max="1484" width="9.1796875" style="10"/>
    <col min="1485" max="1485" width="51.1796875" style="10" customWidth="1"/>
    <col min="1486" max="1493" width="9.81640625" style="10" customWidth="1"/>
    <col min="1494" max="1740" width="9.1796875" style="10"/>
    <col min="1741" max="1741" width="51.1796875" style="10" customWidth="1"/>
    <col min="1742" max="1749" width="9.81640625" style="10" customWidth="1"/>
    <col min="1750" max="1996" width="9.1796875" style="10"/>
    <col min="1997" max="1997" width="51.1796875" style="10" customWidth="1"/>
    <col min="1998" max="2005" width="9.81640625" style="10" customWidth="1"/>
    <col min="2006" max="2252" width="9.1796875" style="10"/>
    <col min="2253" max="2253" width="51.1796875" style="10" customWidth="1"/>
    <col min="2254" max="2261" width="9.81640625" style="10" customWidth="1"/>
    <col min="2262" max="2508" width="9.1796875" style="10"/>
    <col min="2509" max="2509" width="51.1796875" style="10" customWidth="1"/>
    <col min="2510" max="2517" width="9.81640625" style="10" customWidth="1"/>
    <col min="2518" max="2764" width="9.1796875" style="10"/>
    <col min="2765" max="2765" width="51.1796875" style="10" customWidth="1"/>
    <col min="2766" max="2773" width="9.81640625" style="10" customWidth="1"/>
    <col min="2774" max="3020" width="9.1796875" style="10"/>
    <col min="3021" max="3021" width="51.1796875" style="10" customWidth="1"/>
    <col min="3022" max="3029" width="9.81640625" style="10" customWidth="1"/>
    <col min="3030" max="3276" width="9.1796875" style="10"/>
    <col min="3277" max="3277" width="51.1796875" style="10" customWidth="1"/>
    <col min="3278" max="3285" width="9.81640625" style="10" customWidth="1"/>
    <col min="3286" max="3532" width="9.1796875" style="10"/>
    <col min="3533" max="3533" width="51.1796875" style="10" customWidth="1"/>
    <col min="3534" max="3541" width="9.81640625" style="10" customWidth="1"/>
    <col min="3542" max="3788" width="9.1796875" style="10"/>
    <col min="3789" max="3789" width="51.1796875" style="10" customWidth="1"/>
    <col min="3790" max="3797" width="9.81640625" style="10" customWidth="1"/>
    <col min="3798" max="4044" width="9.1796875" style="10"/>
    <col min="4045" max="4045" width="51.1796875" style="10" customWidth="1"/>
    <col min="4046" max="4053" width="9.81640625" style="10" customWidth="1"/>
    <col min="4054" max="4300" width="9.1796875" style="10"/>
    <col min="4301" max="4301" width="51.1796875" style="10" customWidth="1"/>
    <col min="4302" max="4309" width="9.81640625" style="10" customWidth="1"/>
    <col min="4310" max="4556" width="9.1796875" style="10"/>
    <col min="4557" max="4557" width="51.1796875" style="10" customWidth="1"/>
    <col min="4558" max="4565" width="9.81640625" style="10" customWidth="1"/>
    <col min="4566" max="4812" width="9.1796875" style="10"/>
    <col min="4813" max="4813" width="51.1796875" style="10" customWidth="1"/>
    <col min="4814" max="4821" width="9.81640625" style="10" customWidth="1"/>
    <col min="4822" max="5068" width="9.1796875" style="10"/>
    <col min="5069" max="5069" width="51.1796875" style="10" customWidth="1"/>
    <col min="5070" max="5077" width="9.81640625" style="10" customWidth="1"/>
    <col min="5078" max="5324" width="9.1796875" style="10"/>
    <col min="5325" max="5325" width="51.1796875" style="10" customWidth="1"/>
    <col min="5326" max="5333" width="9.81640625" style="10" customWidth="1"/>
    <col min="5334" max="5580" width="9.1796875" style="10"/>
    <col min="5581" max="5581" width="51.1796875" style="10" customWidth="1"/>
    <col min="5582" max="5589" width="9.81640625" style="10" customWidth="1"/>
    <col min="5590" max="5836" width="9.1796875" style="10"/>
    <col min="5837" max="5837" width="51.1796875" style="10" customWidth="1"/>
    <col min="5838" max="5845" width="9.81640625" style="10" customWidth="1"/>
    <col min="5846" max="6092" width="9.1796875" style="10"/>
    <col min="6093" max="6093" width="51.1796875" style="10" customWidth="1"/>
    <col min="6094" max="6101" width="9.81640625" style="10" customWidth="1"/>
    <col min="6102" max="6348" width="9.1796875" style="10"/>
    <col min="6349" max="6349" width="51.1796875" style="10" customWidth="1"/>
    <col min="6350" max="6357" width="9.81640625" style="10" customWidth="1"/>
    <col min="6358" max="6604" width="9.1796875" style="10"/>
    <col min="6605" max="6605" width="51.1796875" style="10" customWidth="1"/>
    <col min="6606" max="6613" width="9.81640625" style="10" customWidth="1"/>
    <col min="6614" max="6860" width="9.1796875" style="10"/>
    <col min="6861" max="6861" width="51.1796875" style="10" customWidth="1"/>
    <col min="6862" max="6869" width="9.81640625" style="10" customWidth="1"/>
    <col min="6870" max="7116" width="9.1796875" style="10"/>
    <col min="7117" max="7117" width="51.1796875" style="10" customWidth="1"/>
    <col min="7118" max="7125" width="9.81640625" style="10" customWidth="1"/>
    <col min="7126" max="7372" width="9.1796875" style="10"/>
    <col min="7373" max="7373" width="51.1796875" style="10" customWidth="1"/>
    <col min="7374" max="7381" width="9.81640625" style="10" customWidth="1"/>
    <col min="7382" max="7628" width="9.1796875" style="10"/>
    <col min="7629" max="7629" width="51.1796875" style="10" customWidth="1"/>
    <col min="7630" max="7637" width="9.81640625" style="10" customWidth="1"/>
    <col min="7638" max="7884" width="9.1796875" style="10"/>
    <col min="7885" max="7885" width="51.1796875" style="10" customWidth="1"/>
    <col min="7886" max="7893" width="9.81640625" style="10" customWidth="1"/>
    <col min="7894" max="8140" width="9.1796875" style="10"/>
    <col min="8141" max="8141" width="51.1796875" style="10" customWidth="1"/>
    <col min="8142" max="8149" width="9.81640625" style="10" customWidth="1"/>
    <col min="8150" max="8396" width="9.1796875" style="10"/>
    <col min="8397" max="8397" width="51.1796875" style="10" customWidth="1"/>
    <col min="8398" max="8405" width="9.81640625" style="10" customWidth="1"/>
    <col min="8406" max="8652" width="9.1796875" style="10"/>
    <col min="8653" max="8653" width="51.1796875" style="10" customWidth="1"/>
    <col min="8654" max="8661" width="9.81640625" style="10" customWidth="1"/>
    <col min="8662" max="8908" width="9.1796875" style="10"/>
    <col min="8909" max="8909" width="51.1796875" style="10" customWidth="1"/>
    <col min="8910" max="8917" width="9.81640625" style="10" customWidth="1"/>
    <col min="8918" max="9164" width="9.1796875" style="10"/>
    <col min="9165" max="9165" width="51.1796875" style="10" customWidth="1"/>
    <col min="9166" max="9173" width="9.81640625" style="10" customWidth="1"/>
    <col min="9174" max="9420" width="9.1796875" style="10"/>
    <col min="9421" max="9421" width="51.1796875" style="10" customWidth="1"/>
    <col min="9422" max="9429" width="9.81640625" style="10" customWidth="1"/>
    <col min="9430" max="9676" width="9.1796875" style="10"/>
    <col min="9677" max="9677" width="51.1796875" style="10" customWidth="1"/>
    <col min="9678" max="9685" width="9.81640625" style="10" customWidth="1"/>
    <col min="9686" max="9932" width="9.1796875" style="10"/>
    <col min="9933" max="9933" width="51.1796875" style="10" customWidth="1"/>
    <col min="9934" max="9941" width="9.81640625" style="10" customWidth="1"/>
    <col min="9942" max="10188" width="9.1796875" style="10"/>
    <col min="10189" max="10189" width="51.1796875" style="10" customWidth="1"/>
    <col min="10190" max="10197" width="9.81640625" style="10" customWidth="1"/>
    <col min="10198" max="10444" width="9.1796875" style="10"/>
    <col min="10445" max="10445" width="51.1796875" style="10" customWidth="1"/>
    <col min="10446" max="10453" width="9.81640625" style="10" customWidth="1"/>
    <col min="10454" max="10700" width="9.1796875" style="10"/>
    <col min="10701" max="10701" width="51.1796875" style="10" customWidth="1"/>
    <col min="10702" max="10709" width="9.81640625" style="10" customWidth="1"/>
    <col min="10710" max="10956" width="9.1796875" style="10"/>
    <col min="10957" max="10957" width="51.1796875" style="10" customWidth="1"/>
    <col min="10958" max="10965" width="9.81640625" style="10" customWidth="1"/>
    <col min="10966" max="11212" width="9.1796875" style="10"/>
    <col min="11213" max="11213" width="51.1796875" style="10" customWidth="1"/>
    <col min="11214" max="11221" width="9.81640625" style="10" customWidth="1"/>
    <col min="11222" max="11468" width="9.1796875" style="10"/>
    <col min="11469" max="11469" width="51.1796875" style="10" customWidth="1"/>
    <col min="11470" max="11477" width="9.81640625" style="10" customWidth="1"/>
    <col min="11478" max="11724" width="9.1796875" style="10"/>
    <col min="11725" max="11725" width="51.1796875" style="10" customWidth="1"/>
    <col min="11726" max="11733" width="9.81640625" style="10" customWidth="1"/>
    <col min="11734" max="11980" width="9.1796875" style="10"/>
    <col min="11981" max="11981" width="51.1796875" style="10" customWidth="1"/>
    <col min="11982" max="11989" width="9.81640625" style="10" customWidth="1"/>
    <col min="11990" max="12236" width="9.1796875" style="10"/>
    <col min="12237" max="12237" width="51.1796875" style="10" customWidth="1"/>
    <col min="12238" max="12245" width="9.81640625" style="10" customWidth="1"/>
    <col min="12246" max="12492" width="9.1796875" style="10"/>
    <col min="12493" max="12493" width="51.1796875" style="10" customWidth="1"/>
    <col min="12494" max="12501" width="9.81640625" style="10" customWidth="1"/>
    <col min="12502" max="12748" width="9.1796875" style="10"/>
    <col min="12749" max="12749" width="51.1796875" style="10" customWidth="1"/>
    <col min="12750" max="12757" width="9.81640625" style="10" customWidth="1"/>
    <col min="12758" max="13004" width="9.1796875" style="10"/>
    <col min="13005" max="13005" width="51.1796875" style="10" customWidth="1"/>
    <col min="13006" max="13013" width="9.81640625" style="10" customWidth="1"/>
    <col min="13014" max="13260" width="9.1796875" style="10"/>
    <col min="13261" max="13261" width="51.1796875" style="10" customWidth="1"/>
    <col min="13262" max="13269" width="9.81640625" style="10" customWidth="1"/>
    <col min="13270" max="13516" width="9.1796875" style="10"/>
    <col min="13517" max="13517" width="51.1796875" style="10" customWidth="1"/>
    <col min="13518" max="13525" width="9.81640625" style="10" customWidth="1"/>
    <col min="13526" max="13772" width="9.1796875" style="10"/>
    <col min="13773" max="13773" width="51.1796875" style="10" customWidth="1"/>
    <col min="13774" max="13781" width="9.81640625" style="10" customWidth="1"/>
    <col min="13782" max="14028" width="9.1796875" style="10"/>
    <col min="14029" max="14029" width="51.1796875" style="10" customWidth="1"/>
    <col min="14030" max="14037" width="9.81640625" style="10" customWidth="1"/>
    <col min="14038" max="14284" width="9.1796875" style="10"/>
    <col min="14285" max="14285" width="51.1796875" style="10" customWidth="1"/>
    <col min="14286" max="14293" width="9.81640625" style="10" customWidth="1"/>
    <col min="14294" max="14540" width="9.1796875" style="10"/>
    <col min="14541" max="14541" width="51.1796875" style="10" customWidth="1"/>
    <col min="14542" max="14549" width="9.81640625" style="10" customWidth="1"/>
    <col min="14550" max="14796" width="9.1796875" style="10"/>
    <col min="14797" max="14797" width="51.1796875" style="10" customWidth="1"/>
    <col min="14798" max="14805" width="9.81640625" style="10" customWidth="1"/>
    <col min="14806" max="15052" width="9.1796875" style="10"/>
    <col min="15053" max="15053" width="51.1796875" style="10" customWidth="1"/>
    <col min="15054" max="15061" width="9.81640625" style="10" customWidth="1"/>
    <col min="15062" max="15308" width="9.1796875" style="10"/>
    <col min="15309" max="15309" width="51.1796875" style="10" customWidth="1"/>
    <col min="15310" max="15317" width="9.81640625" style="10" customWidth="1"/>
    <col min="15318" max="15564" width="9.1796875" style="10"/>
    <col min="15565" max="15565" width="51.1796875" style="10" customWidth="1"/>
    <col min="15566" max="15573" width="9.81640625" style="10" customWidth="1"/>
    <col min="15574" max="15820" width="9.1796875" style="10"/>
    <col min="15821" max="15821" width="51.1796875" style="10" customWidth="1"/>
    <col min="15822" max="15829" width="9.81640625" style="10" customWidth="1"/>
    <col min="15830" max="16076" width="9.1796875" style="10"/>
    <col min="16077" max="16077" width="51.1796875" style="10" customWidth="1"/>
    <col min="16078" max="16085" width="9.81640625" style="10" customWidth="1"/>
    <col min="16086" max="16384" width="9.1796875" style="10"/>
  </cols>
  <sheetData>
    <row r="1" spans="2:9" s="1" customFormat="1" ht="14" x14ac:dyDescent="0.3">
      <c r="B1" s="40"/>
      <c r="C1" s="41"/>
      <c r="D1" s="42"/>
      <c r="G1" s="36" t="s">
        <v>203</v>
      </c>
    </row>
    <row r="2" spans="2:9" s="1" customFormat="1" ht="12.5" x14ac:dyDescent="0.3">
      <c r="B2" s="178" t="s">
        <v>204</v>
      </c>
      <c r="C2" s="178"/>
      <c r="D2" s="178"/>
      <c r="E2" s="178"/>
      <c r="F2" s="178"/>
      <c r="G2" s="178"/>
    </row>
    <row r="3" spans="2:9" s="1" customFormat="1" ht="12.5" x14ac:dyDescent="0.3">
      <c r="B3" s="179">
        <v>2022</v>
      </c>
      <c r="C3" s="179"/>
      <c r="D3" s="179"/>
      <c r="E3" s="179"/>
      <c r="F3" s="179"/>
      <c r="G3" s="179"/>
    </row>
    <row r="4" spans="2:9" x14ac:dyDescent="0.2">
      <c r="B4" s="10" t="s">
        <v>115</v>
      </c>
    </row>
    <row r="5" spans="2:9" ht="10.5" x14ac:dyDescent="0.2">
      <c r="B5" s="37" t="s">
        <v>16</v>
      </c>
      <c r="C5" s="180" t="s">
        <v>18</v>
      </c>
      <c r="D5" s="180" t="s">
        <v>231</v>
      </c>
      <c r="E5" s="180" t="s">
        <v>232</v>
      </c>
      <c r="F5" s="180" t="s">
        <v>233</v>
      </c>
      <c r="G5" s="180" t="s">
        <v>17</v>
      </c>
    </row>
    <row r="6" spans="2:9" ht="10.5" x14ac:dyDescent="0.25">
      <c r="B6" s="43" t="s">
        <v>46</v>
      </c>
      <c r="C6" s="182"/>
      <c r="D6" s="182" t="s">
        <v>19</v>
      </c>
      <c r="E6" s="182" t="s">
        <v>20</v>
      </c>
      <c r="F6" s="182" t="s">
        <v>21</v>
      </c>
      <c r="G6" s="182" t="s">
        <v>17</v>
      </c>
    </row>
    <row r="7" spans="2:9" ht="14" customHeight="1" x14ac:dyDescent="0.25">
      <c r="B7" s="40" t="s">
        <v>0</v>
      </c>
      <c r="C7" s="64">
        <f>+'Q27'!C7/'Q4'!D7*100</f>
        <v>31.966053748231964</v>
      </c>
      <c r="D7" s="64">
        <f>+'Q27'!D7/'Q4'!E7*100</f>
        <v>39.720939249279084</v>
      </c>
      <c r="E7" s="64">
        <f>+'Q27'!E7/'Q4'!F7*100</f>
        <v>39.791568553720872</v>
      </c>
      <c r="F7" s="64">
        <f>+'Q27'!F7/'Q4'!G7*100</f>
        <v>35.254834288702966</v>
      </c>
      <c r="G7" s="64">
        <f>+'Q27'!G7/'Q4'!H7*100</f>
        <v>20.436544825791099</v>
      </c>
    </row>
    <row r="8" spans="2:9" ht="14" customHeight="1" x14ac:dyDescent="0.2">
      <c r="B8" s="10" t="s">
        <v>53</v>
      </c>
      <c r="C8" s="140" t="s">
        <v>100</v>
      </c>
      <c r="D8" s="31">
        <f>+'Q27'!D8/'Q4'!E8*100</f>
        <v>20.136790202004136</v>
      </c>
      <c r="E8" s="31">
        <f>+'Q27'!E8/'Q4'!F8*100</f>
        <v>22.472953775543655</v>
      </c>
      <c r="F8" s="31">
        <f>+'Q27'!F8/'Q4'!G8*100</f>
        <v>18.483797934059716</v>
      </c>
      <c r="G8" s="31">
        <f>+'Q27'!G8/'Q4'!H8*100</f>
        <v>10.418445772843723</v>
      </c>
    </row>
    <row r="9" spans="2:9" ht="14" customHeight="1" x14ac:dyDescent="0.2">
      <c r="B9" s="10" t="s">
        <v>47</v>
      </c>
      <c r="C9" s="31">
        <f>+'Q27'!C9/'Q4'!D9*100</f>
        <v>50</v>
      </c>
      <c r="D9" s="31">
        <f>+'Q27'!D9/'Q4'!E9*100</f>
        <v>59.092991296381129</v>
      </c>
      <c r="E9" s="31">
        <f>+'Q27'!E9/'Q4'!F9*100</f>
        <v>56.80497925311203</v>
      </c>
      <c r="F9" s="31">
        <f>+'Q27'!F9/'Q4'!G9*100</f>
        <v>44.609946983085081</v>
      </c>
      <c r="G9" s="31">
        <f>+'Q27'!G9/'Q4'!H9*100</f>
        <v>20.481927710843372</v>
      </c>
    </row>
    <row r="10" spans="2:9" ht="14" customHeight="1" x14ac:dyDescent="0.2">
      <c r="B10" s="10" t="s">
        <v>48</v>
      </c>
      <c r="C10" s="31">
        <f>+'Q27'!C10/'Q4'!D10*100</f>
        <v>37.068965517241381</v>
      </c>
      <c r="D10" s="31">
        <f>+'Q27'!D10/'Q4'!E10*100</f>
        <v>47.780986749796632</v>
      </c>
      <c r="E10" s="31">
        <f>+'Q27'!E10/'Q4'!F10*100</f>
        <v>46.758979061592541</v>
      </c>
      <c r="F10" s="31">
        <f>+'Q27'!F10/'Q4'!G10*100</f>
        <v>39.467877820341663</v>
      </c>
      <c r="G10" s="31">
        <f>+'Q27'!G10/'Q4'!H10*100</f>
        <v>24.495677233429394</v>
      </c>
    </row>
    <row r="11" spans="2:9" s="99" customFormat="1" ht="14" hidden="1" customHeight="1" outlineLevel="1" x14ac:dyDescent="0.35">
      <c r="B11" s="100" t="s">
        <v>291</v>
      </c>
      <c r="C11" s="114">
        <f>+'Q27'!C11/'Q4'!D11*100</f>
        <v>30.76923076923077</v>
      </c>
      <c r="D11" s="114">
        <f>+'Q27'!D11/'Q4'!E11*100</f>
        <v>45.865742306391617</v>
      </c>
      <c r="E11" s="114">
        <f>+'Q27'!E11/'Q4'!F11*100</f>
        <v>47.960233116215292</v>
      </c>
      <c r="F11" s="114">
        <f>+'Q27'!F11/'Q4'!G11*100</f>
        <v>43.618705474030321</v>
      </c>
      <c r="G11" s="114">
        <f>+'Q27'!G11/'Q4'!H11*100</f>
        <v>28.388928317955997</v>
      </c>
      <c r="H11" s="14"/>
      <c r="I11" s="14"/>
    </row>
    <row r="12" spans="2:9" s="99" customFormat="1" ht="14" hidden="1" customHeight="1" outlineLevel="1" x14ac:dyDescent="0.35">
      <c r="B12" s="100" t="s">
        <v>292</v>
      </c>
      <c r="C12" s="114">
        <f>+'Q27'!C12/'Q4'!D12*100</f>
        <v>25</v>
      </c>
      <c r="D12" s="114">
        <f>+'Q27'!D12/'Q4'!E12*100</f>
        <v>42.893046635018152</v>
      </c>
      <c r="E12" s="114">
        <f>+'Q27'!E12/'Q4'!F12*100</f>
        <v>47.784463894967175</v>
      </c>
      <c r="F12" s="114">
        <f>+'Q27'!F12/'Q4'!G12*100</f>
        <v>43.509272467902996</v>
      </c>
      <c r="G12" s="114">
        <f>+'Q27'!G12/'Q4'!H12*100</f>
        <v>19.936708860759495</v>
      </c>
      <c r="H12" s="14"/>
      <c r="I12" s="14"/>
    </row>
    <row r="13" spans="2:9" s="99" customFormat="1" ht="14" hidden="1" customHeight="1" outlineLevel="1" x14ac:dyDescent="0.35">
      <c r="B13" s="100" t="s">
        <v>293</v>
      </c>
      <c r="C13" s="141" t="s">
        <v>100</v>
      </c>
      <c r="D13" s="114">
        <f>+'Q27'!D13/'Q4'!E13*100</f>
        <v>79.047619047619051</v>
      </c>
      <c r="E13" s="114">
        <f>+'Q27'!E13/'Q4'!F13*100</f>
        <v>70.454545454545453</v>
      </c>
      <c r="F13" s="114">
        <f>+'Q27'!F13/'Q4'!G13*100</f>
        <v>67.521367521367523</v>
      </c>
      <c r="G13" s="141" t="s">
        <v>100</v>
      </c>
      <c r="H13" s="14"/>
      <c r="I13" s="14"/>
    </row>
    <row r="14" spans="2:9" s="99" customFormat="1" ht="14" hidden="1" customHeight="1" outlineLevel="1" x14ac:dyDescent="0.35">
      <c r="B14" s="100" t="s">
        <v>294</v>
      </c>
      <c r="C14" s="114">
        <f>+'Q27'!C14/'Q4'!D14*100</f>
        <v>33.333333333333329</v>
      </c>
      <c r="D14" s="114">
        <f>+'Q27'!D14/'Q4'!E14*100</f>
        <v>43.70310825294748</v>
      </c>
      <c r="E14" s="114">
        <f>+'Q27'!E14/'Q4'!F14*100</f>
        <v>41.840146693992018</v>
      </c>
      <c r="F14" s="114">
        <f>+'Q27'!F14/'Q4'!G14*100</f>
        <v>36.853965610150397</v>
      </c>
      <c r="G14" s="114">
        <f>+'Q27'!G14/'Q4'!H14*100</f>
        <v>18.243243243243242</v>
      </c>
      <c r="H14" s="14"/>
      <c r="I14" s="14"/>
    </row>
    <row r="15" spans="2:9" s="99" customFormat="1" ht="14" hidden="1" customHeight="1" outlineLevel="1" x14ac:dyDescent="0.35">
      <c r="B15" s="100" t="s">
        <v>295</v>
      </c>
      <c r="C15" s="114">
        <f>+'Q27'!C15/'Q4'!D15*100</f>
        <v>40</v>
      </c>
      <c r="D15" s="114">
        <f>+'Q27'!D15/'Q4'!E15*100</f>
        <v>28.983746012456329</v>
      </c>
      <c r="E15" s="114">
        <f>+'Q27'!E15/'Q4'!F15*100</f>
        <v>26.202563777129079</v>
      </c>
      <c r="F15" s="114">
        <f>+'Q27'!F15/'Q4'!G15*100</f>
        <v>24.198273814237073</v>
      </c>
      <c r="G15" s="114">
        <f>+'Q27'!G15/'Q4'!H15*100</f>
        <v>19.615384615384617</v>
      </c>
      <c r="H15" s="14"/>
      <c r="I15" s="14"/>
    </row>
    <row r="16" spans="2:9" s="99" customFormat="1" ht="14" hidden="1" customHeight="1" outlineLevel="1" x14ac:dyDescent="0.35">
      <c r="B16" s="100" t="s">
        <v>296</v>
      </c>
      <c r="C16" s="114">
        <f>+'Q27'!C16/'Q4'!D16*100</f>
        <v>46.153846153846153</v>
      </c>
      <c r="D16" s="114">
        <f>+'Q27'!D16/'Q4'!E16*100</f>
        <v>30.428072455527577</v>
      </c>
      <c r="E16" s="114">
        <f>+'Q27'!E16/'Q4'!F16*100</f>
        <v>25.140860942077982</v>
      </c>
      <c r="F16" s="114">
        <f>+'Q27'!F16/'Q4'!G16*100</f>
        <v>20.647200339638662</v>
      </c>
      <c r="G16" s="114">
        <f>+'Q27'!G16/'Q4'!H16*100</f>
        <v>15.104166666666666</v>
      </c>
      <c r="H16" s="14"/>
      <c r="I16" s="14"/>
    </row>
    <row r="17" spans="2:9" s="99" customFormat="1" ht="14" hidden="1" customHeight="1" outlineLevel="1" x14ac:dyDescent="0.35">
      <c r="B17" s="100" t="s">
        <v>297</v>
      </c>
      <c r="C17" s="114">
        <f>+'Q27'!C17/'Q4'!D17*100</f>
        <v>25</v>
      </c>
      <c r="D17" s="114">
        <f>+'Q27'!D17/'Q4'!E17*100</f>
        <v>48.365122615803813</v>
      </c>
      <c r="E17" s="114">
        <f>+'Q27'!E17/'Q4'!F17*100</f>
        <v>45.355981207083488</v>
      </c>
      <c r="F17" s="114">
        <f>+'Q27'!F17/'Q4'!G17*100</f>
        <v>41.033634126333055</v>
      </c>
      <c r="G17" s="114">
        <f>+'Q27'!G17/'Q4'!H17*100</f>
        <v>25.139664804469277</v>
      </c>
      <c r="H17" s="14"/>
      <c r="I17" s="14"/>
    </row>
    <row r="18" spans="2:9" s="99" customFormat="1" ht="14" hidden="1" customHeight="1" outlineLevel="1" x14ac:dyDescent="0.35">
      <c r="B18" s="100" t="s">
        <v>298</v>
      </c>
      <c r="C18" s="141" t="s">
        <v>100</v>
      </c>
      <c r="D18" s="114">
        <f>+'Q27'!D18/'Q4'!E18*100</f>
        <v>54.137055837563452</v>
      </c>
      <c r="E18" s="114">
        <f>+'Q27'!E18/'Q4'!F18*100</f>
        <v>52.777032465790171</v>
      </c>
      <c r="F18" s="114">
        <f>+'Q27'!F18/'Q4'!G18*100</f>
        <v>49.130980111091205</v>
      </c>
      <c r="G18" s="114">
        <f>+'Q27'!G18/'Q4'!H18*100</f>
        <v>35.483870967741936</v>
      </c>
      <c r="H18" s="14"/>
      <c r="I18" s="14"/>
    </row>
    <row r="19" spans="2:9" s="99" customFormat="1" ht="14" hidden="1" customHeight="1" outlineLevel="1" x14ac:dyDescent="0.35">
      <c r="B19" s="100" t="s">
        <v>299</v>
      </c>
      <c r="C19" s="114">
        <f>+'Q27'!C19/'Q4'!D19*100</f>
        <v>25</v>
      </c>
      <c r="D19" s="114">
        <f>+'Q27'!D19/'Q4'!E19*100</f>
        <v>32.576923076923073</v>
      </c>
      <c r="E19" s="114">
        <f>+'Q27'!E19/'Q4'!F19*100</f>
        <v>35.223778612914245</v>
      </c>
      <c r="F19" s="114">
        <f>+'Q27'!F19/'Q4'!G19*100</f>
        <v>33.408705483323914</v>
      </c>
      <c r="G19" s="114">
        <f>+'Q27'!G19/'Q4'!H19*100</f>
        <v>17.543859649122805</v>
      </c>
      <c r="H19" s="14"/>
      <c r="I19" s="14"/>
    </row>
    <row r="20" spans="2:9" s="99" customFormat="1" ht="14" hidden="1" customHeight="1" outlineLevel="1" x14ac:dyDescent="0.35">
      <c r="B20" s="100" t="s">
        <v>300</v>
      </c>
      <c r="C20" s="141" t="s">
        <v>100</v>
      </c>
      <c r="D20" s="114">
        <f>+'Q27'!D20/'Q4'!E20*100</f>
        <v>74.522292993630572</v>
      </c>
      <c r="E20" s="114">
        <f>+'Q27'!E20/'Q4'!F20*100</f>
        <v>75.605214152700185</v>
      </c>
      <c r="F20" s="114">
        <f>+'Q27'!F20/'Q4'!G20*100</f>
        <v>67.250673854447442</v>
      </c>
      <c r="G20" s="114">
        <f>+'Q27'!G20/'Q4'!H20*100</f>
        <v>60.714285714285708</v>
      </c>
      <c r="H20" s="14"/>
      <c r="I20" s="14"/>
    </row>
    <row r="21" spans="2:9" s="99" customFormat="1" ht="14" hidden="1" customHeight="1" outlineLevel="1" x14ac:dyDescent="0.35">
      <c r="B21" s="100" t="s">
        <v>301</v>
      </c>
      <c r="C21" s="141" t="s">
        <v>100</v>
      </c>
      <c r="D21" s="114">
        <f>+'Q27'!D21/'Q4'!E21*100</f>
        <v>68.422504136789854</v>
      </c>
      <c r="E21" s="114">
        <f>+'Q27'!E21/'Q4'!F21*100</f>
        <v>68.973031871424681</v>
      </c>
      <c r="F21" s="114">
        <f>+'Q27'!F21/'Q4'!G21*100</f>
        <v>62.5</v>
      </c>
      <c r="G21" s="114">
        <f>+'Q27'!G21/'Q4'!H21*100</f>
        <v>42.647058823529413</v>
      </c>
      <c r="H21" s="14"/>
      <c r="I21" s="14"/>
    </row>
    <row r="22" spans="2:9" s="99" customFormat="1" ht="14" hidden="1" customHeight="1" outlineLevel="1" x14ac:dyDescent="0.35">
      <c r="B22" s="100" t="s">
        <v>302</v>
      </c>
      <c r="C22" s="141" t="s">
        <v>100</v>
      </c>
      <c r="D22" s="114">
        <f>+'Q27'!D22/'Q4'!E22*100</f>
        <v>75.690890481064486</v>
      </c>
      <c r="E22" s="114">
        <f>+'Q27'!E22/'Q4'!F22*100</f>
        <v>77.099760027425432</v>
      </c>
      <c r="F22" s="114">
        <f>+'Q27'!F22/'Q4'!G22*100</f>
        <v>76.387213510253318</v>
      </c>
      <c r="G22" s="114">
        <f>+'Q27'!G22/'Q4'!H22*100</f>
        <v>61.53846153846154</v>
      </c>
      <c r="H22" s="14"/>
      <c r="I22" s="14"/>
    </row>
    <row r="23" spans="2:9" s="99" customFormat="1" ht="14" hidden="1" customHeight="1" outlineLevel="1" x14ac:dyDescent="0.35">
      <c r="B23" s="100" t="s">
        <v>303</v>
      </c>
      <c r="C23" s="114">
        <f>+'Q27'!C23/'Q4'!D23*100</f>
        <v>50</v>
      </c>
      <c r="D23" s="114">
        <f>+'Q27'!D23/'Q4'!E23*100</f>
        <v>65.225543178559604</v>
      </c>
      <c r="E23" s="114">
        <f>+'Q27'!E23/'Q4'!F23*100</f>
        <v>67.044754037726534</v>
      </c>
      <c r="F23" s="114">
        <f>+'Q27'!F23/'Q4'!G23*100</f>
        <v>56.45965114050221</v>
      </c>
      <c r="G23" s="114">
        <f>+'Q27'!G23/'Q4'!H23*100</f>
        <v>27.988338192419825</v>
      </c>
      <c r="H23" s="14"/>
      <c r="I23" s="14"/>
    </row>
    <row r="24" spans="2:9" s="99" customFormat="1" ht="14" hidden="1" customHeight="1" outlineLevel="1" x14ac:dyDescent="0.35">
      <c r="B24" s="100" t="s">
        <v>304</v>
      </c>
      <c r="C24" s="141" t="s">
        <v>100</v>
      </c>
      <c r="D24" s="114">
        <f>+'Q27'!D24/'Q4'!E24*100</f>
        <v>44.52764386090881</v>
      </c>
      <c r="E24" s="114">
        <f>+'Q27'!E24/'Q4'!F24*100</f>
        <v>43.37300376360492</v>
      </c>
      <c r="F24" s="114">
        <f>+'Q27'!F24/'Q4'!G24*100</f>
        <v>36.854834559769465</v>
      </c>
      <c r="G24" s="114">
        <f>+'Q27'!G24/'Q4'!H24*100</f>
        <v>24.405705229793977</v>
      </c>
      <c r="H24" s="14"/>
      <c r="I24" s="14"/>
    </row>
    <row r="25" spans="2:9" s="99" customFormat="1" ht="14" hidden="1" customHeight="1" outlineLevel="1" x14ac:dyDescent="0.35">
      <c r="B25" s="100" t="s">
        <v>305</v>
      </c>
      <c r="C25" s="141" t="s">
        <v>100</v>
      </c>
      <c r="D25" s="114">
        <f>+'Q27'!D25/'Q4'!E25*100</f>
        <v>68.348982785602502</v>
      </c>
      <c r="E25" s="114">
        <f>+'Q27'!E25/'Q4'!F25*100</f>
        <v>68.330605564648124</v>
      </c>
      <c r="F25" s="114">
        <f>+'Q27'!F25/'Q4'!G25*100</f>
        <v>58.074839980305271</v>
      </c>
      <c r="G25" s="114">
        <f>+'Q27'!G25/'Q4'!H25*100</f>
        <v>33.057851239669425</v>
      </c>
      <c r="H25" s="14"/>
      <c r="I25" s="14"/>
    </row>
    <row r="26" spans="2:9" s="99" customFormat="1" ht="14" hidden="1" customHeight="1" outlineLevel="1" x14ac:dyDescent="0.35">
      <c r="B26" s="100" t="s">
        <v>306</v>
      </c>
      <c r="C26" s="114">
        <f>+'Q27'!C26/'Q4'!D26*100</f>
        <v>30</v>
      </c>
      <c r="D26" s="114">
        <f>+'Q27'!D26/'Q4'!E26*100</f>
        <v>40.30986250346713</v>
      </c>
      <c r="E26" s="114">
        <f>+'Q27'!E26/'Q4'!F26*100</f>
        <v>39.417989417989418</v>
      </c>
      <c r="F26" s="114">
        <f>+'Q27'!F26/'Q4'!G26*100</f>
        <v>34.787544101856113</v>
      </c>
      <c r="G26" s="114">
        <f>+'Q27'!G26/'Q4'!H26*100</f>
        <v>20.59973924380704</v>
      </c>
      <c r="H26" s="14"/>
      <c r="I26" s="14"/>
    </row>
    <row r="27" spans="2:9" s="99" customFormat="1" ht="14" hidden="1" customHeight="1" outlineLevel="1" x14ac:dyDescent="0.35">
      <c r="B27" s="100" t="s">
        <v>307</v>
      </c>
      <c r="C27" s="114">
        <f>+'Q27'!C27/'Q4'!D27*100</f>
        <v>60</v>
      </c>
      <c r="D27" s="114">
        <f>+'Q27'!D27/'Q4'!E27*100</f>
        <v>66.264541146057738</v>
      </c>
      <c r="E27" s="114">
        <f>+'Q27'!E27/'Q4'!F27*100</f>
        <v>65.026420079260234</v>
      </c>
      <c r="F27" s="114">
        <f>+'Q27'!F27/'Q4'!G27*100</f>
        <v>64.039932030586229</v>
      </c>
      <c r="G27" s="114">
        <f>+'Q27'!G27/'Q4'!H27*100</f>
        <v>39.285714285714285</v>
      </c>
      <c r="H27" s="14"/>
      <c r="I27" s="14"/>
    </row>
    <row r="28" spans="2:9" s="99" customFormat="1" ht="14" hidden="1" customHeight="1" outlineLevel="1" x14ac:dyDescent="0.35">
      <c r="B28" s="100" t="s">
        <v>308</v>
      </c>
      <c r="C28" s="141" t="s">
        <v>100</v>
      </c>
      <c r="D28" s="114">
        <f>+'Q27'!D28/'Q4'!E28*100</f>
        <v>72.266099635479947</v>
      </c>
      <c r="E28" s="114">
        <f>+'Q27'!E28/'Q4'!F28*100</f>
        <v>71.284634760705288</v>
      </c>
      <c r="F28" s="114">
        <f>+'Q27'!F28/'Q4'!G28*100</f>
        <v>62.162501569760146</v>
      </c>
      <c r="G28" s="114">
        <f>+'Q27'!G28/'Q4'!H28*100</f>
        <v>41.085271317829459</v>
      </c>
      <c r="H28" s="14"/>
      <c r="I28" s="14"/>
    </row>
    <row r="29" spans="2:9" s="99" customFormat="1" ht="14" hidden="1" customHeight="1" outlineLevel="1" x14ac:dyDescent="0.35">
      <c r="B29" s="100" t="s">
        <v>309</v>
      </c>
      <c r="C29" s="114">
        <f>+'Q27'!C29/'Q4'!D29*100</f>
        <v>60</v>
      </c>
      <c r="D29" s="114">
        <f>+'Q27'!D29/'Q4'!E29*100</f>
        <v>51.828865707117387</v>
      </c>
      <c r="E29" s="114">
        <f>+'Q27'!E29/'Q4'!F29*100</f>
        <v>49.283478833800032</v>
      </c>
      <c r="F29" s="114">
        <f>+'Q27'!F29/'Q4'!G29*100</f>
        <v>40.506978653530382</v>
      </c>
      <c r="G29" s="114">
        <f>+'Q27'!G29/'Q4'!H29*100</f>
        <v>23.728813559322035</v>
      </c>
      <c r="H29" s="14"/>
      <c r="I29" s="14"/>
    </row>
    <row r="30" spans="2:9" s="99" customFormat="1" ht="14" hidden="1" customHeight="1" outlineLevel="1" x14ac:dyDescent="0.35">
      <c r="B30" s="100" t="s">
        <v>310</v>
      </c>
      <c r="C30" s="114">
        <f>+'Q27'!C30/'Q4'!D30*100</f>
        <v>100</v>
      </c>
      <c r="D30" s="114">
        <f>+'Q27'!D30/'Q4'!E30*100</f>
        <v>67.058724691254298</v>
      </c>
      <c r="E30" s="114">
        <f>+'Q27'!E30/'Q4'!F30*100</f>
        <v>65.915332891372287</v>
      </c>
      <c r="F30" s="114">
        <f>+'Q27'!F30/'Q4'!G30*100</f>
        <v>62.904225003097515</v>
      </c>
      <c r="G30" s="114">
        <f>+'Q27'!G30/'Q4'!H30*100</f>
        <v>36.95652173913043</v>
      </c>
      <c r="H30" s="14"/>
      <c r="I30" s="14"/>
    </row>
    <row r="31" spans="2:9" s="99" customFormat="1" ht="14" hidden="1" customHeight="1" outlineLevel="1" x14ac:dyDescent="0.35">
      <c r="B31" s="100" t="s">
        <v>311</v>
      </c>
      <c r="C31" s="141" t="s">
        <v>100</v>
      </c>
      <c r="D31" s="114">
        <f>+'Q27'!D31/'Q4'!E31*100</f>
        <v>59.649122807017541</v>
      </c>
      <c r="E31" s="114">
        <f>+'Q27'!E31/'Q4'!F31*100</f>
        <v>56.780025828669821</v>
      </c>
      <c r="F31" s="114">
        <f>+'Q27'!F31/'Q4'!G31*100</f>
        <v>46.808510638297875</v>
      </c>
      <c r="G31" s="114">
        <f>+'Q27'!G31/'Q4'!H31*100</f>
        <v>31.325301204819279</v>
      </c>
      <c r="H31" s="14"/>
      <c r="I31" s="14"/>
    </row>
    <row r="32" spans="2:9" s="99" customFormat="1" ht="14" hidden="1" customHeight="1" outlineLevel="1" x14ac:dyDescent="0.35">
      <c r="B32" s="100" t="s">
        <v>312</v>
      </c>
      <c r="C32" s="114">
        <f>+'Q27'!C32/'Q4'!D32*100</f>
        <v>40</v>
      </c>
      <c r="D32" s="114">
        <f>+'Q27'!D32/'Q4'!E32*100</f>
        <v>36.200092850510678</v>
      </c>
      <c r="E32" s="114">
        <f>+'Q27'!E32/'Q4'!F32*100</f>
        <v>32.264586943963025</v>
      </c>
      <c r="F32" s="114">
        <f>+'Q27'!F32/'Q4'!G32*100</f>
        <v>25.730416372618208</v>
      </c>
      <c r="G32" s="114">
        <f>+'Q27'!G32/'Q4'!H32*100</f>
        <v>16.470588235294116</v>
      </c>
      <c r="H32" s="14"/>
      <c r="I32" s="14"/>
    </row>
    <row r="33" spans="2:9" s="99" customFormat="1" ht="14" hidden="1" customHeight="1" outlineLevel="1" x14ac:dyDescent="0.35">
      <c r="B33" s="100" t="s">
        <v>313</v>
      </c>
      <c r="C33" s="114">
        <f>+'Q27'!C33/'Q4'!D33*100</f>
        <v>50</v>
      </c>
      <c r="D33" s="114">
        <f>+'Q27'!D33/'Q4'!E33*100</f>
        <v>44.756380510440835</v>
      </c>
      <c r="E33" s="114">
        <f>+'Q27'!E33/'Q4'!F33*100</f>
        <v>45.219068613943236</v>
      </c>
      <c r="F33" s="114">
        <f>+'Q27'!F33/'Q4'!G33*100</f>
        <v>35.336726703210651</v>
      </c>
      <c r="G33" s="114">
        <f>+'Q27'!G33/'Q4'!H33*100</f>
        <v>17.1875</v>
      </c>
      <c r="H33" s="14"/>
      <c r="I33" s="14"/>
    </row>
    <row r="34" spans="2:9" s="99" customFormat="1" ht="14" hidden="1" customHeight="1" outlineLevel="1" x14ac:dyDescent="0.35">
      <c r="B34" s="100" t="s">
        <v>314</v>
      </c>
      <c r="C34" s="114">
        <f>+'Q27'!C34/'Q4'!D34*100</f>
        <v>50</v>
      </c>
      <c r="D34" s="114">
        <f>+'Q27'!D34/'Q4'!E34*100</f>
        <v>41.650188747078914</v>
      </c>
      <c r="E34" s="114">
        <f>+'Q27'!E34/'Q4'!F34*100</f>
        <v>47.007503053568314</v>
      </c>
      <c r="F34" s="114">
        <f>+'Q27'!F34/'Q4'!G34*100</f>
        <v>41.64325053388783</v>
      </c>
      <c r="G34" s="114">
        <f>+'Q27'!G34/'Q4'!H34*100</f>
        <v>23.390557939914164</v>
      </c>
      <c r="H34" s="14"/>
      <c r="I34" s="14"/>
    </row>
    <row r="35" spans="2:9" s="1" customFormat="1" ht="14" customHeight="1" collapsed="1" x14ac:dyDescent="0.3">
      <c r="B35" s="101" t="s">
        <v>57</v>
      </c>
      <c r="C35" s="140" t="s">
        <v>100</v>
      </c>
      <c r="D35" s="31">
        <f>+'Q27'!D35/'Q4'!E35*100</f>
        <v>86.785714285714292</v>
      </c>
      <c r="E35" s="31">
        <f>+'Q27'!E35/'Q4'!F35*100</f>
        <v>83.383685800604241</v>
      </c>
      <c r="F35" s="31">
        <f>+'Q27'!F35/'Q4'!G35*100</f>
        <v>84.265608083724288</v>
      </c>
      <c r="G35" s="31">
        <f>+'Q27'!G35/'Q4'!H35*100</f>
        <v>84.939759036144579</v>
      </c>
      <c r="H35" s="79"/>
    </row>
    <row r="36" spans="2:9" s="1" customFormat="1" ht="14" customHeight="1" x14ac:dyDescent="0.3">
      <c r="B36" s="101" t="s">
        <v>58</v>
      </c>
      <c r="C36" s="140" t="s">
        <v>100</v>
      </c>
      <c r="D36" s="31">
        <f>+'Q27'!D36/'Q4'!E36*100</f>
        <v>63.500771472655579</v>
      </c>
      <c r="E36" s="31">
        <f>+'Q27'!E36/'Q4'!F36*100</f>
        <v>67.562139091137325</v>
      </c>
      <c r="F36" s="31">
        <f>+'Q27'!F36/'Q4'!G36*100</f>
        <v>59.519122609673794</v>
      </c>
      <c r="G36" s="31">
        <f>+'Q27'!G36/'Q4'!H36*100</f>
        <v>44.639718804920911</v>
      </c>
      <c r="H36" s="79"/>
    </row>
    <row r="37" spans="2:9" s="1" customFormat="1" ht="14" customHeight="1" x14ac:dyDescent="0.3">
      <c r="B37" s="103" t="s">
        <v>49</v>
      </c>
      <c r="C37" s="31">
        <f>+'Q27'!C37/'Q4'!D37*100</f>
        <v>21.568627450980394</v>
      </c>
      <c r="D37" s="31">
        <f>+'Q27'!D37/'Q4'!E37*100</f>
        <v>25.571636419327664</v>
      </c>
      <c r="E37" s="31">
        <f>+'Q27'!E37/'Q4'!F37*100</f>
        <v>27.002994987663133</v>
      </c>
      <c r="F37" s="31">
        <f>+'Q27'!F37/'Q4'!G37*100</f>
        <v>25.365704739533424</v>
      </c>
      <c r="G37" s="31">
        <f>+'Q27'!G37/'Q4'!H37*100</f>
        <v>19.800280855047589</v>
      </c>
      <c r="H37" s="78"/>
    </row>
    <row r="38" spans="2:9" s="1" customFormat="1" ht="14" customHeight="1" x14ac:dyDescent="0.3">
      <c r="B38" s="101" t="s">
        <v>50</v>
      </c>
      <c r="C38" s="31">
        <f>+'Q27'!C38/'Q4'!D38*100</f>
        <v>21.153846153846153</v>
      </c>
      <c r="D38" s="31">
        <f>+'Q27'!D38/'Q4'!E38*100</f>
        <v>48.521304683759716</v>
      </c>
      <c r="E38" s="31">
        <f>+'Q27'!E38/'Q4'!F38*100</f>
        <v>44.21271450116167</v>
      </c>
      <c r="F38" s="31">
        <f>+'Q27'!F38/'Q4'!G38*100</f>
        <v>36.001820236323937</v>
      </c>
      <c r="G38" s="31">
        <f>+'Q27'!G38/'Q4'!H38*100</f>
        <v>17.21502590673575</v>
      </c>
      <c r="H38" s="78"/>
    </row>
    <row r="39" spans="2:9" s="1" customFormat="1" ht="14" hidden="1" customHeight="1" outlineLevel="1" x14ac:dyDescent="0.3">
      <c r="B39" s="100" t="s">
        <v>315</v>
      </c>
      <c r="C39" s="114">
        <f>+'Q27'!C39/'Q4'!D39*100</f>
        <v>35.714285714285715</v>
      </c>
      <c r="D39" s="114">
        <f>+'Q27'!D39/'Q4'!E39*100</f>
        <v>26.413318139027897</v>
      </c>
      <c r="E39" s="114">
        <f>+'Q27'!E39/'Q4'!F39*100</f>
        <v>28.322183569708319</v>
      </c>
      <c r="F39" s="114">
        <f>+'Q27'!F39/'Q4'!G39*100</f>
        <v>26.255801255801252</v>
      </c>
      <c r="G39" s="114">
        <f>+'Q27'!G39/'Q4'!H39*100</f>
        <v>11.717352415026834</v>
      </c>
    </row>
    <row r="40" spans="2:9" s="1" customFormat="1" ht="14" hidden="1" customHeight="1" outlineLevel="1" x14ac:dyDescent="0.3">
      <c r="B40" s="100" t="s">
        <v>316</v>
      </c>
      <c r="C40" s="114">
        <f>+'Q27'!C40/'Q4'!D40*100</f>
        <v>22.222222222222221</v>
      </c>
      <c r="D40" s="114">
        <f>+'Q27'!D40/'Q4'!E40*100</f>
        <v>37.098492921297002</v>
      </c>
      <c r="E40" s="114">
        <f>+'Q27'!E40/'Q4'!F40*100</f>
        <v>39.553422098655489</v>
      </c>
      <c r="F40" s="114">
        <f>+'Q27'!F40/'Q4'!G40*100</f>
        <v>34.751280374850168</v>
      </c>
      <c r="G40" s="114">
        <f>+'Q27'!G40/'Q4'!H40*100</f>
        <v>19.69934231130598</v>
      </c>
    </row>
    <row r="41" spans="2:9" s="1" customFormat="1" ht="14" hidden="1" customHeight="1" outlineLevel="1" x14ac:dyDescent="0.3">
      <c r="B41" s="100" t="s">
        <v>317</v>
      </c>
      <c r="C41" s="114">
        <f>+'Q27'!C41/'Q4'!D41*100</f>
        <v>19.35483870967742</v>
      </c>
      <c r="D41" s="114">
        <f>+'Q27'!D41/'Q4'!E41*100</f>
        <v>55.2304260447385</v>
      </c>
      <c r="E41" s="114">
        <f>+'Q27'!E41/'Q4'!F41*100</f>
        <v>50.413443584955985</v>
      </c>
      <c r="F41" s="114">
        <f>+'Q27'!F41/'Q4'!G41*100</f>
        <v>40.066121754487988</v>
      </c>
      <c r="G41" s="114">
        <f>+'Q27'!G41/'Q4'!H41*100</f>
        <v>16.691111762980345</v>
      </c>
    </row>
    <row r="42" spans="2:9" ht="14" customHeight="1" collapsed="1" x14ac:dyDescent="0.2">
      <c r="B42" s="10" t="s">
        <v>51</v>
      </c>
      <c r="C42" s="31">
        <f>+'Q27'!C42/'Q4'!D42*100</f>
        <v>33.333333333333329</v>
      </c>
      <c r="D42" s="31">
        <f>+'Q27'!D42/'Q4'!E42*100</f>
        <v>44.262463594312145</v>
      </c>
      <c r="E42" s="31">
        <f>+'Q27'!E42/'Q4'!F42*100</f>
        <v>47.639420924332121</v>
      </c>
      <c r="F42" s="31">
        <f>+'Q27'!F42/'Q4'!G42*100</f>
        <v>47.749171355893012</v>
      </c>
      <c r="G42" s="31">
        <f>+'Q27'!G42/'Q4'!H42*100</f>
        <v>27.876248791492102</v>
      </c>
    </row>
    <row r="43" spans="2:9" ht="14" customHeight="1" x14ac:dyDescent="0.2">
      <c r="B43" s="10" t="s">
        <v>52</v>
      </c>
      <c r="C43" s="31">
        <f>+'Q27'!C43/'Q4'!D43*100</f>
        <v>44.96551724137931</v>
      </c>
      <c r="D43" s="31">
        <f>+'Q27'!D43/'Q4'!E43*100</f>
        <v>27.193587538309743</v>
      </c>
      <c r="E43" s="31">
        <f>+'Q27'!E43/'Q4'!F43*100</f>
        <v>22.700975260344922</v>
      </c>
      <c r="F43" s="31">
        <f>+'Q27'!F43/'Q4'!G43*100</f>
        <v>20.610139838899755</v>
      </c>
      <c r="G43" s="31">
        <f>+'Q27'!G43/'Q4'!H43*100</f>
        <v>15.657311669128507</v>
      </c>
    </row>
    <row r="44" spans="2:9" ht="14" customHeight="1" x14ac:dyDescent="0.2">
      <c r="B44" s="10" t="s">
        <v>61</v>
      </c>
      <c r="C44" s="140" t="s">
        <v>100</v>
      </c>
      <c r="D44" s="31">
        <f>+'Q27'!D44/'Q4'!E44*100</f>
        <v>46.930643961312725</v>
      </c>
      <c r="E44" s="31">
        <f>+'Q27'!E44/'Q4'!F44*100</f>
        <v>48.62588652482269</v>
      </c>
      <c r="F44" s="31">
        <f>+'Q27'!F44/'Q4'!G44*100</f>
        <v>44.996025963703801</v>
      </c>
      <c r="G44" s="31">
        <f>+'Q27'!G44/'Q4'!H44*100</f>
        <v>21.920668058455114</v>
      </c>
    </row>
    <row r="45" spans="2:9" ht="14" customHeight="1" x14ac:dyDescent="0.2">
      <c r="B45" s="10" t="s">
        <v>60</v>
      </c>
      <c r="C45" s="140" t="s">
        <v>100</v>
      </c>
      <c r="D45" s="31">
        <f>+'Q27'!D45/'Q4'!E45*100</f>
        <v>71.058398865540809</v>
      </c>
      <c r="E45" s="31">
        <f>+'Q27'!E45/'Q4'!F45*100</f>
        <v>72.817148249674204</v>
      </c>
      <c r="F45" s="31">
        <f>+'Q27'!F45/'Q4'!G45*100</f>
        <v>73.348017621145374</v>
      </c>
      <c r="G45" s="31">
        <f>+'Q27'!G45/'Q4'!H45*100</f>
        <v>34.294385432473447</v>
      </c>
    </row>
    <row r="46" spans="2:9" ht="14" customHeight="1" x14ac:dyDescent="0.2">
      <c r="B46" s="10" t="s">
        <v>59</v>
      </c>
      <c r="C46" s="140" t="s">
        <v>100</v>
      </c>
      <c r="D46" s="31">
        <f>+'Q27'!D46/'Q4'!E46*100</f>
        <v>21.058359406883419</v>
      </c>
      <c r="E46" s="31">
        <f>+'Q27'!E46/'Q4'!F46*100</f>
        <v>21.598770176787088</v>
      </c>
      <c r="F46" s="31">
        <f>+'Q27'!F46/'Q4'!G46*100</f>
        <v>17.508417508417509</v>
      </c>
      <c r="G46" s="31">
        <f>+'Q27'!G46/'Q4'!H46*100</f>
        <v>8.2120582120582117</v>
      </c>
    </row>
    <row r="47" spans="2:9" ht="14" customHeight="1" x14ac:dyDescent="0.2">
      <c r="B47" s="10" t="s">
        <v>62</v>
      </c>
      <c r="C47" s="31">
        <f>+'Q27'!C47/'Q4'!D47*100</f>
        <v>42.857142857142854</v>
      </c>
      <c r="D47" s="31">
        <f>+'Q27'!D47/'Q4'!E47*100</f>
        <v>43.002230924039374</v>
      </c>
      <c r="E47" s="31">
        <f>+'Q27'!E47/'Q4'!F47*100</f>
        <v>40.075853350189632</v>
      </c>
      <c r="F47" s="31">
        <f>+'Q27'!F47/'Q4'!G47*100</f>
        <v>35.108357841603571</v>
      </c>
      <c r="G47" s="31">
        <f>+'Q27'!G47/'Q4'!H47*100</f>
        <v>19.536757301107755</v>
      </c>
    </row>
    <row r="48" spans="2:9" ht="14" customHeight="1" x14ac:dyDescent="0.2">
      <c r="B48" s="10" t="s">
        <v>63</v>
      </c>
      <c r="C48" s="31">
        <f>+'Q27'!C48/'Q4'!D48*100</f>
        <v>10.344827586206897</v>
      </c>
      <c r="D48" s="31">
        <f>+'Q27'!D48/'Q4'!E48*100</f>
        <v>29.133706347675094</v>
      </c>
      <c r="E48" s="31">
        <f>+'Q27'!E48/'Q4'!F48*100</f>
        <v>29.530351185942056</v>
      </c>
      <c r="F48" s="31">
        <f>+'Q27'!F48/'Q4'!G48*100</f>
        <v>26.504637465303638</v>
      </c>
      <c r="G48" s="31">
        <f>+'Q27'!G48/'Q4'!H48*100</f>
        <v>19.812896759104579</v>
      </c>
    </row>
    <row r="49" spans="2:7" ht="14" customHeight="1" x14ac:dyDescent="0.2">
      <c r="B49" s="10" t="s">
        <v>69</v>
      </c>
      <c r="C49" s="140" t="s">
        <v>100</v>
      </c>
      <c r="D49" s="31">
        <f>+'Q27'!D49/'Q4'!E49*100</f>
        <v>31.262677484787016</v>
      </c>
      <c r="E49" s="31">
        <f>+'Q27'!E49/'Q4'!F49*100</f>
        <v>34.023048716605551</v>
      </c>
      <c r="F49" s="31">
        <f>+'Q27'!F49/'Q4'!G49*100</f>
        <v>30.001903674090997</v>
      </c>
      <c r="G49" s="31">
        <f>+'Q27'!G49/'Q4'!H49*100</f>
        <v>15.865384615384615</v>
      </c>
    </row>
    <row r="50" spans="2:7" ht="14" customHeight="1" x14ac:dyDescent="0.2">
      <c r="B50" s="10" t="s">
        <v>64</v>
      </c>
      <c r="C50" s="31">
        <f>+'Q27'!C50/'Q4'!D50*100</f>
        <v>16.666666666666664</v>
      </c>
      <c r="D50" s="31">
        <f>+'Q27'!D50/'Q4'!E50*100</f>
        <v>30.091071961779637</v>
      </c>
      <c r="E50" s="31">
        <f>+'Q27'!E50/'Q4'!F50*100</f>
        <v>32.384771740921828</v>
      </c>
      <c r="F50" s="31">
        <f>+'Q27'!F50/'Q4'!G50*100</f>
        <v>31.117637965682487</v>
      </c>
      <c r="G50" s="31">
        <f>+'Q27'!G50/'Q4'!H50*100</f>
        <v>20.180305131761443</v>
      </c>
    </row>
    <row r="51" spans="2:7" ht="14" customHeight="1" x14ac:dyDescent="0.2">
      <c r="B51" s="10" t="s">
        <v>65</v>
      </c>
      <c r="C51" s="31">
        <f>+'Q27'!C51/'Q4'!D51*100</f>
        <v>44.444444444444443</v>
      </c>
      <c r="D51" s="31">
        <f>+'Q27'!D51/'Q4'!E51*100</f>
        <v>39.240003968647684</v>
      </c>
      <c r="E51" s="31">
        <f>+'Q27'!E51/'Q4'!F51*100</f>
        <v>39.045844975680431</v>
      </c>
      <c r="F51" s="31">
        <f>+'Q27'!F51/'Q4'!G51*100</f>
        <v>34.184725703588541</v>
      </c>
      <c r="G51" s="31">
        <f>+'Q27'!G51/'Q4'!H51*100</f>
        <v>22.404766203285792</v>
      </c>
    </row>
    <row r="52" spans="2:7" ht="14" customHeight="1" x14ac:dyDescent="0.2">
      <c r="B52" s="10" t="s">
        <v>66</v>
      </c>
      <c r="C52" s="31">
        <f>+'Q27'!C52/'Q4'!D52*100</f>
        <v>3.0769230769230771</v>
      </c>
      <c r="D52" s="31">
        <f>+'Q27'!D52/'Q4'!E52*100</f>
        <v>22.735070664161423</v>
      </c>
      <c r="E52" s="31">
        <f>+'Q27'!E52/'Q4'!F52*100</f>
        <v>26.77035912999494</v>
      </c>
      <c r="F52" s="31">
        <f>+'Q27'!F52/'Q4'!G52*100</f>
        <v>22.400506703261904</v>
      </c>
      <c r="G52" s="31">
        <f>+'Q27'!G52/'Q4'!H52*100</f>
        <v>11.74496644295302</v>
      </c>
    </row>
    <row r="53" spans="2:7" ht="14" customHeight="1" x14ac:dyDescent="0.2">
      <c r="B53" s="10" t="s">
        <v>67</v>
      </c>
      <c r="C53" s="31">
        <f>+'Q27'!C53/'Q4'!D53*100</f>
        <v>8.3333333333333321</v>
      </c>
      <c r="D53" s="31">
        <f>+'Q27'!D53/'Q4'!E53*100</f>
        <v>26.932155177631177</v>
      </c>
      <c r="E53" s="31">
        <f>+'Q27'!E53/'Q4'!F53*100</f>
        <v>28.947521020585675</v>
      </c>
      <c r="F53" s="31">
        <f>+'Q27'!F53/'Q4'!G53*100</f>
        <v>26.751813417554576</v>
      </c>
      <c r="G53" s="31">
        <f>+'Q27'!G53/'Q4'!H53*100</f>
        <v>16.814683244523387</v>
      </c>
    </row>
    <row r="54" spans="2:7" ht="14" customHeight="1" x14ac:dyDescent="0.2">
      <c r="B54" s="87" t="s">
        <v>68</v>
      </c>
      <c r="C54" s="142" t="s">
        <v>100</v>
      </c>
      <c r="D54" s="51">
        <f>+'Q27'!D54/'Q4'!E54*100</f>
        <v>15</v>
      </c>
      <c r="E54" s="51">
        <f>+'Q27'!E54/'Q4'!F54*100</f>
        <v>28.125</v>
      </c>
      <c r="F54" s="51">
        <f>+'Q27'!F54/'Q4'!G54*100</f>
        <v>18.840579710144929</v>
      </c>
      <c r="G54" s="51">
        <f>+'Q27'!G54/'Q4'!H54*100</f>
        <v>25</v>
      </c>
    </row>
    <row r="55" spans="2:7" ht="4.5" customHeight="1" x14ac:dyDescent="0.2">
      <c r="C55" s="17"/>
      <c r="D55" s="17"/>
      <c r="E55" s="17"/>
      <c r="F55" s="52"/>
      <c r="G55" s="17"/>
    </row>
    <row r="56" spans="2:7" x14ac:dyDescent="0.2">
      <c r="B56" s="186" t="s">
        <v>245</v>
      </c>
      <c r="C56" s="186"/>
      <c r="D56" s="186"/>
      <c r="E56" s="186"/>
      <c r="F56" s="186"/>
    </row>
  </sheetData>
  <mergeCells count="8">
    <mergeCell ref="B56:F56"/>
    <mergeCell ref="B2:G2"/>
    <mergeCell ref="B3:G3"/>
    <mergeCell ref="C5:C6"/>
    <mergeCell ref="D5:D6"/>
    <mergeCell ref="E5:E6"/>
    <mergeCell ref="F5:F6"/>
    <mergeCell ref="G5:G6"/>
  </mergeCells>
  <printOptions horizontalCentered="1"/>
  <pageMargins left="0.15748031496062992" right="0.15748031496062992" top="0.98425196850393704" bottom="0"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L55"/>
  <sheetViews>
    <sheetView zoomScale="90" zoomScaleNormal="90" workbookViewId="0">
      <selection activeCell="B35" sqref="B35"/>
    </sheetView>
  </sheetViews>
  <sheetFormatPr defaultColWidth="9.1796875" defaultRowHeight="10" outlineLevelRow="1" x14ac:dyDescent="0.2"/>
  <cols>
    <col min="1" max="1" width="2.81640625" style="10" customWidth="1"/>
    <col min="2" max="2" width="60.81640625" style="10" customWidth="1"/>
    <col min="3" max="3" width="10" style="11" customWidth="1"/>
    <col min="4" max="5" width="8.1796875" style="11" customWidth="1"/>
    <col min="6" max="6" width="9" style="11" customWidth="1"/>
    <col min="7" max="7" width="7.54296875" style="11" customWidth="1"/>
    <col min="8" max="12" width="7.54296875" style="10" customWidth="1"/>
    <col min="13" max="125" width="9.1796875" style="10"/>
    <col min="126" max="126" width="51.1796875" style="10" customWidth="1"/>
    <col min="127" max="134" width="9.81640625" style="10" customWidth="1"/>
    <col min="135" max="381" width="9.1796875" style="10"/>
    <col min="382" max="382" width="51.1796875" style="10" customWidth="1"/>
    <col min="383" max="390" width="9.81640625" style="10" customWidth="1"/>
    <col min="391" max="637" width="9.1796875" style="10"/>
    <col min="638" max="638" width="51.1796875" style="10" customWidth="1"/>
    <col min="639" max="646" width="9.81640625" style="10" customWidth="1"/>
    <col min="647" max="893" width="9.1796875" style="10"/>
    <col min="894" max="894" width="51.1796875" style="10" customWidth="1"/>
    <col min="895" max="902" width="9.81640625" style="10" customWidth="1"/>
    <col min="903" max="1149" width="9.1796875" style="10"/>
    <col min="1150" max="1150" width="51.1796875" style="10" customWidth="1"/>
    <col min="1151" max="1158" width="9.81640625" style="10" customWidth="1"/>
    <col min="1159" max="1405" width="9.1796875" style="10"/>
    <col min="1406" max="1406" width="51.1796875" style="10" customWidth="1"/>
    <col min="1407" max="1414" width="9.81640625" style="10" customWidth="1"/>
    <col min="1415" max="1661" width="9.1796875" style="10"/>
    <col min="1662" max="1662" width="51.1796875" style="10" customWidth="1"/>
    <col min="1663" max="1670" width="9.81640625" style="10" customWidth="1"/>
    <col min="1671" max="1917" width="9.1796875" style="10"/>
    <col min="1918" max="1918" width="51.1796875" style="10" customWidth="1"/>
    <col min="1919" max="1926" width="9.81640625" style="10" customWidth="1"/>
    <col min="1927" max="2173" width="9.1796875" style="10"/>
    <col min="2174" max="2174" width="51.1796875" style="10" customWidth="1"/>
    <col min="2175" max="2182" width="9.81640625" style="10" customWidth="1"/>
    <col min="2183" max="2429" width="9.1796875" style="10"/>
    <col min="2430" max="2430" width="51.1796875" style="10" customWidth="1"/>
    <col min="2431" max="2438" width="9.81640625" style="10" customWidth="1"/>
    <col min="2439" max="2685" width="9.1796875" style="10"/>
    <col min="2686" max="2686" width="51.1796875" style="10" customWidth="1"/>
    <col min="2687" max="2694" width="9.81640625" style="10" customWidth="1"/>
    <col min="2695" max="2941" width="9.1796875" style="10"/>
    <col min="2942" max="2942" width="51.1796875" style="10" customWidth="1"/>
    <col min="2943" max="2950" width="9.81640625" style="10" customWidth="1"/>
    <col min="2951" max="3197" width="9.1796875" style="10"/>
    <col min="3198" max="3198" width="51.1796875" style="10" customWidth="1"/>
    <col min="3199" max="3206" width="9.81640625" style="10" customWidth="1"/>
    <col min="3207" max="3453" width="9.1796875" style="10"/>
    <col min="3454" max="3454" width="51.1796875" style="10" customWidth="1"/>
    <col min="3455" max="3462" width="9.81640625" style="10" customWidth="1"/>
    <col min="3463" max="3709" width="9.1796875" style="10"/>
    <col min="3710" max="3710" width="51.1796875" style="10" customWidth="1"/>
    <col min="3711" max="3718" width="9.81640625" style="10" customWidth="1"/>
    <col min="3719" max="3965" width="9.1796875" style="10"/>
    <col min="3966" max="3966" width="51.1796875" style="10" customWidth="1"/>
    <col min="3967" max="3974" width="9.81640625" style="10" customWidth="1"/>
    <col min="3975" max="4221" width="9.1796875" style="10"/>
    <col min="4222" max="4222" width="51.1796875" style="10" customWidth="1"/>
    <col min="4223" max="4230" width="9.81640625" style="10" customWidth="1"/>
    <col min="4231" max="4477" width="9.1796875" style="10"/>
    <col min="4478" max="4478" width="51.1796875" style="10" customWidth="1"/>
    <col min="4479" max="4486" width="9.81640625" style="10" customWidth="1"/>
    <col min="4487" max="4733" width="9.1796875" style="10"/>
    <col min="4734" max="4734" width="51.1796875" style="10" customWidth="1"/>
    <col min="4735" max="4742" width="9.81640625" style="10" customWidth="1"/>
    <col min="4743" max="4989" width="9.1796875" style="10"/>
    <col min="4990" max="4990" width="51.1796875" style="10" customWidth="1"/>
    <col min="4991" max="4998" width="9.81640625" style="10" customWidth="1"/>
    <col min="4999" max="5245" width="9.1796875" style="10"/>
    <col min="5246" max="5246" width="51.1796875" style="10" customWidth="1"/>
    <col min="5247" max="5254" width="9.81640625" style="10" customWidth="1"/>
    <col min="5255" max="5501" width="9.1796875" style="10"/>
    <col min="5502" max="5502" width="51.1796875" style="10" customWidth="1"/>
    <col min="5503" max="5510" width="9.81640625" style="10" customWidth="1"/>
    <col min="5511" max="5757" width="9.1796875" style="10"/>
    <col min="5758" max="5758" width="51.1796875" style="10" customWidth="1"/>
    <col min="5759" max="5766" width="9.81640625" style="10" customWidth="1"/>
    <col min="5767" max="6013" width="9.1796875" style="10"/>
    <col min="6014" max="6014" width="51.1796875" style="10" customWidth="1"/>
    <col min="6015" max="6022" width="9.81640625" style="10" customWidth="1"/>
    <col min="6023" max="6269" width="9.1796875" style="10"/>
    <col min="6270" max="6270" width="51.1796875" style="10" customWidth="1"/>
    <col min="6271" max="6278" width="9.81640625" style="10" customWidth="1"/>
    <col min="6279" max="6525" width="9.1796875" style="10"/>
    <col min="6526" max="6526" width="51.1796875" style="10" customWidth="1"/>
    <col min="6527" max="6534" width="9.81640625" style="10" customWidth="1"/>
    <col min="6535" max="6781" width="9.1796875" style="10"/>
    <col min="6782" max="6782" width="51.1796875" style="10" customWidth="1"/>
    <col min="6783" max="6790" width="9.81640625" style="10" customWidth="1"/>
    <col min="6791" max="7037" width="9.1796875" style="10"/>
    <col min="7038" max="7038" width="51.1796875" style="10" customWidth="1"/>
    <col min="7039" max="7046" width="9.81640625" style="10" customWidth="1"/>
    <col min="7047" max="7293" width="9.1796875" style="10"/>
    <col min="7294" max="7294" width="51.1796875" style="10" customWidth="1"/>
    <col min="7295" max="7302" width="9.81640625" style="10" customWidth="1"/>
    <col min="7303" max="7549" width="9.1796875" style="10"/>
    <col min="7550" max="7550" width="51.1796875" style="10" customWidth="1"/>
    <col min="7551" max="7558" width="9.81640625" style="10" customWidth="1"/>
    <col min="7559" max="7805" width="9.1796875" style="10"/>
    <col min="7806" max="7806" width="51.1796875" style="10" customWidth="1"/>
    <col min="7807" max="7814" width="9.81640625" style="10" customWidth="1"/>
    <col min="7815" max="8061" width="9.1796875" style="10"/>
    <col min="8062" max="8062" width="51.1796875" style="10" customWidth="1"/>
    <col min="8063" max="8070" width="9.81640625" style="10" customWidth="1"/>
    <col min="8071" max="8317" width="9.1796875" style="10"/>
    <col min="8318" max="8318" width="51.1796875" style="10" customWidth="1"/>
    <col min="8319" max="8326" width="9.81640625" style="10" customWidth="1"/>
    <col min="8327" max="8573" width="9.1796875" style="10"/>
    <col min="8574" max="8574" width="51.1796875" style="10" customWidth="1"/>
    <col min="8575" max="8582" width="9.81640625" style="10" customWidth="1"/>
    <col min="8583" max="8829" width="9.1796875" style="10"/>
    <col min="8830" max="8830" width="51.1796875" style="10" customWidth="1"/>
    <col min="8831" max="8838" width="9.81640625" style="10" customWidth="1"/>
    <col min="8839" max="9085" width="9.1796875" style="10"/>
    <col min="9086" max="9086" width="51.1796875" style="10" customWidth="1"/>
    <col min="9087" max="9094" width="9.81640625" style="10" customWidth="1"/>
    <col min="9095" max="9341" width="9.1796875" style="10"/>
    <col min="9342" max="9342" width="51.1796875" style="10" customWidth="1"/>
    <col min="9343" max="9350" width="9.81640625" style="10" customWidth="1"/>
    <col min="9351" max="9597" width="9.1796875" style="10"/>
    <col min="9598" max="9598" width="51.1796875" style="10" customWidth="1"/>
    <col min="9599" max="9606" width="9.81640625" style="10" customWidth="1"/>
    <col min="9607" max="9853" width="9.1796875" style="10"/>
    <col min="9854" max="9854" width="51.1796875" style="10" customWidth="1"/>
    <col min="9855" max="9862" width="9.81640625" style="10" customWidth="1"/>
    <col min="9863" max="10109" width="9.1796875" style="10"/>
    <col min="10110" max="10110" width="51.1796875" style="10" customWidth="1"/>
    <col min="10111" max="10118" width="9.81640625" style="10" customWidth="1"/>
    <col min="10119" max="10365" width="9.1796875" style="10"/>
    <col min="10366" max="10366" width="51.1796875" style="10" customWidth="1"/>
    <col min="10367" max="10374" width="9.81640625" style="10" customWidth="1"/>
    <col min="10375" max="10621" width="9.1796875" style="10"/>
    <col min="10622" max="10622" width="51.1796875" style="10" customWidth="1"/>
    <col min="10623" max="10630" width="9.81640625" style="10" customWidth="1"/>
    <col min="10631" max="10877" width="9.1796875" style="10"/>
    <col min="10878" max="10878" width="51.1796875" style="10" customWidth="1"/>
    <col min="10879" max="10886" width="9.81640625" style="10" customWidth="1"/>
    <col min="10887" max="11133" width="9.1796875" style="10"/>
    <col min="11134" max="11134" width="51.1796875" style="10" customWidth="1"/>
    <col min="11135" max="11142" width="9.81640625" style="10" customWidth="1"/>
    <col min="11143" max="11389" width="9.1796875" style="10"/>
    <col min="11390" max="11390" width="51.1796875" style="10" customWidth="1"/>
    <col min="11391" max="11398" width="9.81640625" style="10" customWidth="1"/>
    <col min="11399" max="11645" width="9.1796875" style="10"/>
    <col min="11646" max="11646" width="51.1796875" style="10" customWidth="1"/>
    <col min="11647" max="11654" width="9.81640625" style="10" customWidth="1"/>
    <col min="11655" max="11901" width="9.1796875" style="10"/>
    <col min="11902" max="11902" width="51.1796875" style="10" customWidth="1"/>
    <col min="11903" max="11910" width="9.81640625" style="10" customWidth="1"/>
    <col min="11911" max="12157" width="9.1796875" style="10"/>
    <col min="12158" max="12158" width="51.1796875" style="10" customWidth="1"/>
    <col min="12159" max="12166" width="9.81640625" style="10" customWidth="1"/>
    <col min="12167" max="12413" width="9.1796875" style="10"/>
    <col min="12414" max="12414" width="51.1796875" style="10" customWidth="1"/>
    <col min="12415" max="12422" width="9.81640625" style="10" customWidth="1"/>
    <col min="12423" max="12669" width="9.1796875" style="10"/>
    <col min="12670" max="12670" width="51.1796875" style="10" customWidth="1"/>
    <col min="12671" max="12678" width="9.81640625" style="10" customWidth="1"/>
    <col min="12679" max="12925" width="9.1796875" style="10"/>
    <col min="12926" max="12926" width="51.1796875" style="10" customWidth="1"/>
    <col min="12927" max="12934" width="9.81640625" style="10" customWidth="1"/>
    <col min="12935" max="13181" width="9.1796875" style="10"/>
    <col min="13182" max="13182" width="51.1796875" style="10" customWidth="1"/>
    <col min="13183" max="13190" width="9.81640625" style="10" customWidth="1"/>
    <col min="13191" max="13437" width="9.1796875" style="10"/>
    <col min="13438" max="13438" width="51.1796875" style="10" customWidth="1"/>
    <col min="13439" max="13446" width="9.81640625" style="10" customWidth="1"/>
    <col min="13447" max="13693" width="9.1796875" style="10"/>
    <col min="13694" max="13694" width="51.1796875" style="10" customWidth="1"/>
    <col min="13695" max="13702" width="9.81640625" style="10" customWidth="1"/>
    <col min="13703" max="13949" width="9.1796875" style="10"/>
    <col min="13950" max="13950" width="51.1796875" style="10" customWidth="1"/>
    <col min="13951" max="13958" width="9.81640625" style="10" customWidth="1"/>
    <col min="13959" max="14205" width="9.1796875" style="10"/>
    <col min="14206" max="14206" width="51.1796875" style="10" customWidth="1"/>
    <col min="14207" max="14214" width="9.81640625" style="10" customWidth="1"/>
    <col min="14215" max="14461" width="9.1796875" style="10"/>
    <col min="14462" max="14462" width="51.1796875" style="10" customWidth="1"/>
    <col min="14463" max="14470" width="9.81640625" style="10" customWidth="1"/>
    <col min="14471" max="14717" width="9.1796875" style="10"/>
    <col min="14718" max="14718" width="51.1796875" style="10" customWidth="1"/>
    <col min="14719" max="14726" width="9.81640625" style="10" customWidth="1"/>
    <col min="14727" max="14973" width="9.1796875" style="10"/>
    <col min="14974" max="14974" width="51.1796875" style="10" customWidth="1"/>
    <col min="14975" max="14982" width="9.81640625" style="10" customWidth="1"/>
    <col min="14983" max="15229" width="9.1796875" style="10"/>
    <col min="15230" max="15230" width="51.1796875" style="10" customWidth="1"/>
    <col min="15231" max="15238" width="9.81640625" style="10" customWidth="1"/>
    <col min="15239" max="15485" width="9.1796875" style="10"/>
    <col min="15486" max="15486" width="51.1796875" style="10" customWidth="1"/>
    <col min="15487" max="15494" width="9.81640625" style="10" customWidth="1"/>
    <col min="15495" max="15741" width="9.1796875" style="10"/>
    <col min="15742" max="15742" width="51.1796875" style="10" customWidth="1"/>
    <col min="15743" max="15750" width="9.81640625" style="10" customWidth="1"/>
    <col min="15751" max="16384" width="9.1796875" style="10"/>
  </cols>
  <sheetData>
    <row r="1" spans="2:12" s="1" customFormat="1" ht="17.25" customHeight="1" x14ac:dyDescent="0.3">
      <c r="B1" s="40"/>
      <c r="C1" s="41"/>
      <c r="D1" s="42"/>
      <c r="L1" s="36" t="s">
        <v>205</v>
      </c>
    </row>
    <row r="2" spans="2:12" s="1" customFormat="1" ht="19.5" customHeight="1" x14ac:dyDescent="0.3">
      <c r="B2" s="196" t="s">
        <v>206</v>
      </c>
      <c r="C2" s="196"/>
      <c r="D2" s="196"/>
      <c r="E2" s="196"/>
      <c r="F2" s="196"/>
      <c r="G2" s="196"/>
      <c r="H2" s="196"/>
      <c r="I2" s="196"/>
      <c r="J2" s="196"/>
      <c r="K2" s="196"/>
      <c r="L2" s="196"/>
    </row>
    <row r="3" spans="2:12" s="1" customFormat="1" ht="15.75" customHeight="1" x14ac:dyDescent="0.3">
      <c r="B3" s="179">
        <v>2022</v>
      </c>
      <c r="C3" s="179"/>
      <c r="D3" s="179"/>
      <c r="E3" s="179"/>
      <c r="F3" s="179"/>
      <c r="G3" s="179"/>
      <c r="H3" s="179"/>
      <c r="I3" s="179"/>
      <c r="J3" s="179"/>
      <c r="K3" s="179"/>
      <c r="L3" s="179"/>
    </row>
    <row r="4" spans="2:12" ht="12.65" customHeight="1" x14ac:dyDescent="0.2">
      <c r="B4" s="10" t="s">
        <v>115</v>
      </c>
    </row>
    <row r="5" spans="2:12" ht="33.5" customHeight="1" x14ac:dyDescent="0.2">
      <c r="B5" s="37" t="s">
        <v>99</v>
      </c>
      <c r="C5" s="183" t="s">
        <v>89</v>
      </c>
      <c r="D5" s="183" t="s">
        <v>87</v>
      </c>
      <c r="E5" s="183" t="s">
        <v>86</v>
      </c>
      <c r="F5" s="183" t="s">
        <v>88</v>
      </c>
      <c r="G5" s="183" t="s">
        <v>207</v>
      </c>
      <c r="H5" s="184" t="s">
        <v>85</v>
      </c>
      <c r="I5" s="184" t="s">
        <v>84</v>
      </c>
      <c r="J5" s="184" t="s">
        <v>83</v>
      </c>
      <c r="K5" s="183" t="s">
        <v>82</v>
      </c>
      <c r="L5" s="183" t="s">
        <v>130</v>
      </c>
    </row>
    <row r="6" spans="2:12" ht="37" customHeight="1" x14ac:dyDescent="0.25">
      <c r="B6" s="43" t="s">
        <v>46</v>
      </c>
      <c r="C6" s="183" t="s">
        <v>22</v>
      </c>
      <c r="D6" s="183" t="s">
        <v>23</v>
      </c>
      <c r="E6" s="183" t="s">
        <v>24</v>
      </c>
      <c r="F6" s="183" t="s">
        <v>25</v>
      </c>
      <c r="G6" s="183" t="s">
        <v>26</v>
      </c>
      <c r="H6" s="184" t="s">
        <v>26</v>
      </c>
      <c r="I6" s="197" t="s">
        <v>27</v>
      </c>
      <c r="J6" s="184" t="s">
        <v>28</v>
      </c>
      <c r="K6" s="183" t="s">
        <v>29</v>
      </c>
      <c r="L6" s="183" t="s">
        <v>29</v>
      </c>
    </row>
    <row r="7" spans="2:12" ht="14" customHeight="1" x14ac:dyDescent="0.25">
      <c r="B7" s="40" t="s">
        <v>0</v>
      </c>
      <c r="C7" s="55">
        <v>2416</v>
      </c>
      <c r="D7" s="55">
        <v>395817</v>
      </c>
      <c r="E7" s="55">
        <v>416541</v>
      </c>
      <c r="F7" s="55">
        <v>8421</v>
      </c>
      <c r="G7" s="55">
        <v>900</v>
      </c>
      <c r="H7" s="55">
        <v>23054</v>
      </c>
      <c r="I7" s="55">
        <v>271515</v>
      </c>
      <c r="J7" s="55">
        <v>60298</v>
      </c>
      <c r="K7" s="55">
        <v>3578</v>
      </c>
      <c r="L7" s="55">
        <v>2654</v>
      </c>
    </row>
    <row r="8" spans="2:12" ht="14" customHeight="1" x14ac:dyDescent="0.2">
      <c r="B8" s="10" t="s">
        <v>53</v>
      </c>
      <c r="C8" s="14">
        <v>190</v>
      </c>
      <c r="D8" s="14">
        <v>7861</v>
      </c>
      <c r="E8" s="14">
        <v>4334</v>
      </c>
      <c r="F8" s="14">
        <v>63</v>
      </c>
      <c r="G8" s="14">
        <v>8</v>
      </c>
      <c r="H8" s="14">
        <v>165</v>
      </c>
      <c r="I8" s="14">
        <v>1512</v>
      </c>
      <c r="J8" s="14">
        <v>230</v>
      </c>
      <c r="K8" s="14">
        <v>4</v>
      </c>
      <c r="L8" s="14">
        <v>281</v>
      </c>
    </row>
    <row r="9" spans="2:12" ht="14" customHeight="1" x14ac:dyDescent="0.2">
      <c r="B9" s="10" t="s">
        <v>47</v>
      </c>
      <c r="C9" s="14">
        <v>34</v>
      </c>
      <c r="D9" s="14">
        <v>2395</v>
      </c>
      <c r="E9" s="14">
        <v>1371</v>
      </c>
      <c r="F9" s="14">
        <v>9</v>
      </c>
      <c r="G9" s="14">
        <v>5</v>
      </c>
      <c r="H9" s="14">
        <v>54</v>
      </c>
      <c r="I9" s="14">
        <v>515</v>
      </c>
      <c r="J9" s="14">
        <v>73</v>
      </c>
      <c r="K9" s="14">
        <v>6</v>
      </c>
      <c r="L9" s="56" t="s">
        <v>100</v>
      </c>
    </row>
    <row r="10" spans="2:12" ht="14" customHeight="1" x14ac:dyDescent="0.2">
      <c r="B10" s="10" t="s">
        <v>48</v>
      </c>
      <c r="C10" s="14">
        <f>+SUM(C11:C34)</f>
        <v>651</v>
      </c>
      <c r="D10" s="14">
        <f t="shared" ref="D10:L10" si="0">+SUM(D11:D34)</f>
        <v>128332</v>
      </c>
      <c r="E10" s="14">
        <f t="shared" si="0"/>
        <v>95162</v>
      </c>
      <c r="F10" s="14">
        <f t="shared" si="0"/>
        <v>2668</v>
      </c>
      <c r="G10" s="14">
        <f t="shared" si="0"/>
        <v>212</v>
      </c>
      <c r="H10" s="14">
        <f t="shared" si="0"/>
        <v>4163</v>
      </c>
      <c r="I10" s="14">
        <f t="shared" si="0"/>
        <v>36337</v>
      </c>
      <c r="J10" s="14">
        <f t="shared" si="0"/>
        <v>11040</v>
      </c>
      <c r="K10" s="14">
        <f t="shared" si="0"/>
        <v>467</v>
      </c>
      <c r="L10" s="14">
        <f t="shared" si="0"/>
        <v>470</v>
      </c>
    </row>
    <row r="11" spans="2:12" s="99" customFormat="1" ht="14" hidden="1" customHeight="1" outlineLevel="1" x14ac:dyDescent="0.35">
      <c r="B11" s="100" t="s">
        <v>291</v>
      </c>
      <c r="C11" s="111">
        <v>188</v>
      </c>
      <c r="D11" s="111">
        <v>18758</v>
      </c>
      <c r="E11" s="111">
        <v>10868</v>
      </c>
      <c r="F11" s="111">
        <v>176</v>
      </c>
      <c r="G11" s="111">
        <v>18</v>
      </c>
      <c r="H11" s="111">
        <v>450</v>
      </c>
      <c r="I11" s="111">
        <v>4094</v>
      </c>
      <c r="J11" s="111">
        <v>716</v>
      </c>
      <c r="K11" s="111">
        <v>27</v>
      </c>
      <c r="L11" s="111">
        <v>85</v>
      </c>
    </row>
    <row r="12" spans="2:12" s="99" customFormat="1" ht="14" hidden="1" customHeight="1" outlineLevel="1" x14ac:dyDescent="0.35">
      <c r="B12" s="100" t="s">
        <v>292</v>
      </c>
      <c r="C12" s="111">
        <v>31</v>
      </c>
      <c r="D12" s="111">
        <v>2233</v>
      </c>
      <c r="E12" s="111">
        <v>1995</v>
      </c>
      <c r="F12" s="111">
        <v>21</v>
      </c>
      <c r="G12" s="111">
        <v>9</v>
      </c>
      <c r="H12" s="111">
        <v>105</v>
      </c>
      <c r="I12" s="111">
        <v>1462</v>
      </c>
      <c r="J12" s="111">
        <v>204</v>
      </c>
      <c r="K12" s="111">
        <v>14</v>
      </c>
      <c r="L12" s="111">
        <v>18</v>
      </c>
    </row>
    <row r="13" spans="2:12" s="99" customFormat="1" ht="14" hidden="1" customHeight="1" outlineLevel="1" x14ac:dyDescent="0.35">
      <c r="B13" s="100" t="s">
        <v>293</v>
      </c>
      <c r="C13" s="160" t="s">
        <v>100</v>
      </c>
      <c r="D13" s="111">
        <v>59</v>
      </c>
      <c r="E13" s="111">
        <v>192</v>
      </c>
      <c r="F13" s="160" t="s">
        <v>100</v>
      </c>
      <c r="G13" s="160" t="s">
        <v>100</v>
      </c>
      <c r="H13" s="111">
        <v>15</v>
      </c>
      <c r="I13" s="111">
        <v>33</v>
      </c>
      <c r="J13" s="111">
        <v>30</v>
      </c>
      <c r="K13" s="160" t="s">
        <v>100</v>
      </c>
      <c r="L13" s="111">
        <v>5</v>
      </c>
    </row>
    <row r="14" spans="2:12" s="99" customFormat="1" ht="14" hidden="1" customHeight="1" outlineLevel="1" x14ac:dyDescent="0.35">
      <c r="B14" s="100" t="s">
        <v>294</v>
      </c>
      <c r="C14" s="111">
        <v>54</v>
      </c>
      <c r="D14" s="111">
        <v>9324</v>
      </c>
      <c r="E14" s="111">
        <v>4941</v>
      </c>
      <c r="F14" s="111">
        <v>111</v>
      </c>
      <c r="G14" s="111">
        <v>8</v>
      </c>
      <c r="H14" s="111">
        <v>137</v>
      </c>
      <c r="I14" s="111">
        <v>1428</v>
      </c>
      <c r="J14" s="111">
        <v>346</v>
      </c>
      <c r="K14" s="111">
        <v>7</v>
      </c>
      <c r="L14" s="111">
        <v>23</v>
      </c>
    </row>
    <row r="15" spans="2:12" s="99" customFormat="1" ht="14" hidden="1" customHeight="1" outlineLevel="1" x14ac:dyDescent="0.35">
      <c r="B15" s="100" t="s">
        <v>295</v>
      </c>
      <c r="C15" s="111">
        <v>32</v>
      </c>
      <c r="D15" s="111">
        <v>11734</v>
      </c>
      <c r="E15" s="111">
        <v>4162</v>
      </c>
      <c r="F15" s="111">
        <v>70</v>
      </c>
      <c r="G15" s="111">
        <v>10</v>
      </c>
      <c r="H15" s="111">
        <v>67</v>
      </c>
      <c r="I15" s="111">
        <v>978</v>
      </c>
      <c r="J15" s="111">
        <v>160</v>
      </c>
      <c r="K15" s="160" t="s">
        <v>100</v>
      </c>
      <c r="L15" s="111">
        <v>6</v>
      </c>
    </row>
    <row r="16" spans="2:12" s="99" customFormat="1" ht="14" hidden="1" customHeight="1" outlineLevel="1" x14ac:dyDescent="0.35">
      <c r="B16" s="100" t="s">
        <v>296</v>
      </c>
      <c r="C16" s="111">
        <v>16</v>
      </c>
      <c r="D16" s="111">
        <v>6069</v>
      </c>
      <c r="E16" s="111">
        <v>3547</v>
      </c>
      <c r="F16" s="111">
        <v>25</v>
      </c>
      <c r="G16" s="111">
        <v>3</v>
      </c>
      <c r="H16" s="111">
        <v>58</v>
      </c>
      <c r="I16" s="111">
        <v>600</v>
      </c>
      <c r="J16" s="111">
        <v>97</v>
      </c>
      <c r="K16" s="111">
        <v>1</v>
      </c>
      <c r="L16" s="111">
        <v>2</v>
      </c>
    </row>
    <row r="17" spans="2:12" s="99" customFormat="1" ht="14" hidden="1" customHeight="1" outlineLevel="1" x14ac:dyDescent="0.35">
      <c r="B17" s="100" t="s">
        <v>297</v>
      </c>
      <c r="C17" s="111">
        <v>62</v>
      </c>
      <c r="D17" s="111">
        <v>5913</v>
      </c>
      <c r="E17" s="111">
        <v>2837</v>
      </c>
      <c r="F17" s="111">
        <v>62</v>
      </c>
      <c r="G17" s="111">
        <v>5</v>
      </c>
      <c r="H17" s="111">
        <v>114</v>
      </c>
      <c r="I17" s="111">
        <v>1107</v>
      </c>
      <c r="J17" s="111">
        <v>363</v>
      </c>
      <c r="K17" s="111">
        <v>15</v>
      </c>
      <c r="L17" s="111">
        <v>11</v>
      </c>
    </row>
    <row r="18" spans="2:12" s="99" customFormat="1" ht="14" hidden="1" customHeight="1" outlineLevel="1" x14ac:dyDescent="0.35">
      <c r="B18" s="100" t="s">
        <v>298</v>
      </c>
      <c r="C18" s="111">
        <v>17</v>
      </c>
      <c r="D18" s="111">
        <v>3102</v>
      </c>
      <c r="E18" s="111">
        <v>2426</v>
      </c>
      <c r="F18" s="111">
        <v>126</v>
      </c>
      <c r="G18" s="111">
        <v>1</v>
      </c>
      <c r="H18" s="111">
        <v>89</v>
      </c>
      <c r="I18" s="111">
        <v>902</v>
      </c>
      <c r="J18" s="111">
        <v>221</v>
      </c>
      <c r="K18" s="111">
        <v>4</v>
      </c>
      <c r="L18" s="111">
        <v>9</v>
      </c>
    </row>
    <row r="19" spans="2:12" s="99" customFormat="1" ht="14" hidden="1" customHeight="1" outlineLevel="1" x14ac:dyDescent="0.35">
      <c r="B19" s="100" t="s">
        <v>299</v>
      </c>
      <c r="C19" s="111">
        <v>2</v>
      </c>
      <c r="D19" s="111">
        <v>1468</v>
      </c>
      <c r="E19" s="111">
        <v>1441</v>
      </c>
      <c r="F19" s="111">
        <v>19</v>
      </c>
      <c r="G19" s="111">
        <v>2</v>
      </c>
      <c r="H19" s="111">
        <v>55</v>
      </c>
      <c r="I19" s="111">
        <v>599</v>
      </c>
      <c r="J19" s="111">
        <v>89</v>
      </c>
      <c r="K19" s="111">
        <v>5</v>
      </c>
      <c r="L19" s="111">
        <v>2</v>
      </c>
    </row>
    <row r="20" spans="2:12" s="99" customFormat="1" ht="14" hidden="1" customHeight="1" outlineLevel="1" x14ac:dyDescent="0.35">
      <c r="B20" s="100" t="s">
        <v>300</v>
      </c>
      <c r="C20" s="160" t="s">
        <v>100</v>
      </c>
      <c r="D20" s="111">
        <v>146</v>
      </c>
      <c r="E20" s="111">
        <v>402</v>
      </c>
      <c r="F20" s="160" t="s">
        <v>100</v>
      </c>
      <c r="G20" s="160" t="s">
        <v>100</v>
      </c>
      <c r="H20" s="111">
        <v>45</v>
      </c>
      <c r="I20" s="111">
        <v>365</v>
      </c>
      <c r="J20" s="111">
        <v>70</v>
      </c>
      <c r="K20" s="111">
        <v>7</v>
      </c>
      <c r="L20" s="111">
        <v>4</v>
      </c>
    </row>
    <row r="21" spans="2:12" s="99" customFormat="1" ht="14" hidden="1" customHeight="1" outlineLevel="1" x14ac:dyDescent="0.35">
      <c r="B21" s="100" t="s">
        <v>301</v>
      </c>
      <c r="C21" s="111">
        <v>12</v>
      </c>
      <c r="D21" s="111">
        <v>2838</v>
      </c>
      <c r="E21" s="111">
        <v>3001</v>
      </c>
      <c r="F21" s="111">
        <v>46</v>
      </c>
      <c r="G21" s="111">
        <v>6</v>
      </c>
      <c r="H21" s="111">
        <v>161</v>
      </c>
      <c r="I21" s="111">
        <v>1784</v>
      </c>
      <c r="J21" s="111">
        <v>576</v>
      </c>
      <c r="K21" s="111">
        <v>48</v>
      </c>
      <c r="L21" s="111">
        <v>32</v>
      </c>
    </row>
    <row r="22" spans="2:12" s="99" customFormat="1" ht="14" hidden="1" customHeight="1" outlineLevel="1" x14ac:dyDescent="0.35">
      <c r="B22" s="100" t="s">
        <v>302</v>
      </c>
      <c r="C22" s="111">
        <v>1</v>
      </c>
      <c r="D22" s="111">
        <v>1212</v>
      </c>
      <c r="E22" s="111">
        <v>2814</v>
      </c>
      <c r="F22" s="111">
        <v>80</v>
      </c>
      <c r="G22" s="111">
        <v>5</v>
      </c>
      <c r="H22" s="111">
        <v>622</v>
      </c>
      <c r="I22" s="111">
        <v>1860</v>
      </c>
      <c r="J22" s="111">
        <v>1070</v>
      </c>
      <c r="K22" s="111">
        <v>112</v>
      </c>
      <c r="L22" s="111">
        <v>4</v>
      </c>
    </row>
    <row r="23" spans="2:12" s="99" customFormat="1" ht="14" hidden="1" customHeight="1" outlineLevel="1" x14ac:dyDescent="0.35">
      <c r="B23" s="100" t="s">
        <v>303</v>
      </c>
      <c r="C23" s="111">
        <v>24</v>
      </c>
      <c r="D23" s="111">
        <v>6799</v>
      </c>
      <c r="E23" s="111">
        <v>7258</v>
      </c>
      <c r="F23" s="111">
        <v>191</v>
      </c>
      <c r="G23" s="111">
        <v>9</v>
      </c>
      <c r="H23" s="111">
        <v>215</v>
      </c>
      <c r="I23" s="111">
        <v>2103</v>
      </c>
      <c r="J23" s="111">
        <v>671</v>
      </c>
      <c r="K23" s="111">
        <v>17</v>
      </c>
      <c r="L23" s="111">
        <v>53</v>
      </c>
    </row>
    <row r="24" spans="2:12" s="99" customFormat="1" ht="14" hidden="1" customHeight="1" outlineLevel="1" x14ac:dyDescent="0.35">
      <c r="B24" s="100" t="s">
        <v>304</v>
      </c>
      <c r="C24" s="111">
        <v>57</v>
      </c>
      <c r="D24" s="111">
        <v>8039</v>
      </c>
      <c r="E24" s="111">
        <v>5216</v>
      </c>
      <c r="F24" s="111">
        <v>104</v>
      </c>
      <c r="G24" s="111">
        <v>4</v>
      </c>
      <c r="H24" s="111">
        <v>209</v>
      </c>
      <c r="I24" s="111">
        <v>1811</v>
      </c>
      <c r="J24" s="111">
        <v>420</v>
      </c>
      <c r="K24" s="111">
        <v>14</v>
      </c>
      <c r="L24" s="111">
        <v>48</v>
      </c>
    </row>
    <row r="25" spans="2:12" s="99" customFormat="1" ht="14" hidden="1" customHeight="1" outlineLevel="1" x14ac:dyDescent="0.35">
      <c r="B25" s="100" t="s">
        <v>305</v>
      </c>
      <c r="C25" s="111">
        <v>16</v>
      </c>
      <c r="D25" s="111">
        <v>2865</v>
      </c>
      <c r="E25" s="111">
        <v>1940</v>
      </c>
      <c r="F25" s="111">
        <v>46</v>
      </c>
      <c r="G25" s="111">
        <v>3</v>
      </c>
      <c r="H25" s="111">
        <v>87</v>
      </c>
      <c r="I25" s="111">
        <v>666</v>
      </c>
      <c r="J25" s="111">
        <v>177</v>
      </c>
      <c r="K25" s="111">
        <v>4</v>
      </c>
      <c r="L25" s="111">
        <v>12</v>
      </c>
    </row>
    <row r="26" spans="2:12" s="99" customFormat="1" ht="14" hidden="1" customHeight="1" outlineLevel="1" x14ac:dyDescent="0.35">
      <c r="B26" s="100" t="s">
        <v>306</v>
      </c>
      <c r="C26" s="111">
        <v>45</v>
      </c>
      <c r="D26" s="111">
        <v>14620</v>
      </c>
      <c r="E26" s="111">
        <v>10427</v>
      </c>
      <c r="F26" s="111">
        <v>413</v>
      </c>
      <c r="G26" s="111">
        <v>46</v>
      </c>
      <c r="H26" s="111">
        <v>315</v>
      </c>
      <c r="I26" s="111">
        <v>3397</v>
      </c>
      <c r="J26" s="111">
        <v>1014</v>
      </c>
      <c r="K26" s="111">
        <v>18</v>
      </c>
      <c r="L26" s="111">
        <v>32</v>
      </c>
    </row>
    <row r="27" spans="2:12" s="99" customFormat="1" ht="14" hidden="1" customHeight="1" outlineLevel="1" x14ac:dyDescent="0.35">
      <c r="B27" s="100" t="s">
        <v>307</v>
      </c>
      <c r="C27" s="111">
        <v>4</v>
      </c>
      <c r="D27" s="111">
        <v>2224</v>
      </c>
      <c r="E27" s="111">
        <v>2756</v>
      </c>
      <c r="F27" s="111">
        <v>88</v>
      </c>
      <c r="G27" s="111">
        <v>3</v>
      </c>
      <c r="H27" s="111">
        <v>111</v>
      </c>
      <c r="I27" s="111">
        <v>1697</v>
      </c>
      <c r="J27" s="111">
        <v>1116</v>
      </c>
      <c r="K27" s="111">
        <v>67</v>
      </c>
      <c r="L27" s="111">
        <v>24</v>
      </c>
    </row>
    <row r="28" spans="2:12" s="99" customFormat="1" ht="14" hidden="1" customHeight="1" outlineLevel="1" x14ac:dyDescent="0.35">
      <c r="B28" s="100" t="s">
        <v>308</v>
      </c>
      <c r="C28" s="111">
        <v>6</v>
      </c>
      <c r="D28" s="111">
        <v>3993</v>
      </c>
      <c r="E28" s="111">
        <v>4632</v>
      </c>
      <c r="F28" s="111">
        <v>128</v>
      </c>
      <c r="G28" s="111">
        <v>25</v>
      </c>
      <c r="H28" s="111">
        <v>321</v>
      </c>
      <c r="I28" s="111">
        <v>3254</v>
      </c>
      <c r="J28" s="111">
        <v>1591</v>
      </c>
      <c r="K28" s="111">
        <v>25</v>
      </c>
      <c r="L28" s="111">
        <v>36</v>
      </c>
    </row>
    <row r="29" spans="2:12" s="99" customFormat="1" ht="14" hidden="1" customHeight="1" outlineLevel="1" x14ac:dyDescent="0.35">
      <c r="B29" s="100" t="s">
        <v>309</v>
      </c>
      <c r="C29" s="111">
        <v>8</v>
      </c>
      <c r="D29" s="111">
        <v>4507</v>
      </c>
      <c r="E29" s="111">
        <v>3976</v>
      </c>
      <c r="F29" s="111">
        <v>207</v>
      </c>
      <c r="G29" s="111">
        <v>12</v>
      </c>
      <c r="H29" s="111">
        <v>182</v>
      </c>
      <c r="I29" s="111">
        <v>1608</v>
      </c>
      <c r="J29" s="111">
        <v>452</v>
      </c>
      <c r="K29" s="111">
        <v>18</v>
      </c>
      <c r="L29" s="111">
        <v>9</v>
      </c>
    </row>
    <row r="30" spans="2:12" s="99" customFormat="1" ht="14" hidden="1" customHeight="1" outlineLevel="1" x14ac:dyDescent="0.35">
      <c r="B30" s="100" t="s">
        <v>310</v>
      </c>
      <c r="C30" s="111">
        <v>19</v>
      </c>
      <c r="D30" s="111">
        <v>10448</v>
      </c>
      <c r="E30" s="111">
        <v>9851</v>
      </c>
      <c r="F30" s="111">
        <v>208</v>
      </c>
      <c r="G30" s="111">
        <v>14</v>
      </c>
      <c r="H30" s="111">
        <v>437</v>
      </c>
      <c r="I30" s="111">
        <v>3323</v>
      </c>
      <c r="J30" s="111">
        <v>834</v>
      </c>
      <c r="K30" s="111">
        <v>17</v>
      </c>
      <c r="L30" s="111">
        <v>14</v>
      </c>
    </row>
    <row r="31" spans="2:12" s="99" customFormat="1" ht="14" hidden="1" customHeight="1" outlineLevel="1" x14ac:dyDescent="0.35">
      <c r="B31" s="100" t="s">
        <v>311</v>
      </c>
      <c r="C31" s="111">
        <v>1</v>
      </c>
      <c r="D31" s="111">
        <v>1396</v>
      </c>
      <c r="E31" s="111">
        <v>1792</v>
      </c>
      <c r="F31" s="111">
        <v>317</v>
      </c>
      <c r="G31" s="111">
        <v>5</v>
      </c>
      <c r="H31" s="111">
        <v>50</v>
      </c>
      <c r="I31" s="111">
        <v>565</v>
      </c>
      <c r="J31" s="111">
        <v>182</v>
      </c>
      <c r="K31" s="160" t="s">
        <v>100</v>
      </c>
      <c r="L31" s="111">
        <v>9</v>
      </c>
    </row>
    <row r="32" spans="2:12" s="99" customFormat="1" ht="14" hidden="1" customHeight="1" outlineLevel="1" x14ac:dyDescent="0.35">
      <c r="B32" s="100" t="s">
        <v>312</v>
      </c>
      <c r="C32" s="111">
        <v>14</v>
      </c>
      <c r="D32" s="111">
        <v>5333</v>
      </c>
      <c r="E32" s="111">
        <v>2749</v>
      </c>
      <c r="F32" s="111">
        <v>45</v>
      </c>
      <c r="G32" s="111">
        <v>8</v>
      </c>
      <c r="H32" s="111">
        <v>66</v>
      </c>
      <c r="I32" s="111">
        <v>729</v>
      </c>
      <c r="J32" s="111">
        <v>132</v>
      </c>
      <c r="K32" s="111">
        <v>5</v>
      </c>
      <c r="L32" s="111">
        <v>4</v>
      </c>
    </row>
    <row r="33" spans="2:12" s="99" customFormat="1" ht="14" hidden="1" customHeight="1" outlineLevel="1" x14ac:dyDescent="0.35">
      <c r="B33" s="100" t="s">
        <v>313</v>
      </c>
      <c r="C33" s="111">
        <v>2</v>
      </c>
      <c r="D33" s="111">
        <v>1994</v>
      </c>
      <c r="E33" s="111">
        <v>2319</v>
      </c>
      <c r="F33" s="111">
        <v>40</v>
      </c>
      <c r="G33" s="111">
        <v>7</v>
      </c>
      <c r="H33" s="111">
        <v>64</v>
      </c>
      <c r="I33" s="111">
        <v>754</v>
      </c>
      <c r="J33" s="111">
        <v>209</v>
      </c>
      <c r="K33" s="111">
        <v>9</v>
      </c>
      <c r="L33" s="111">
        <v>12</v>
      </c>
    </row>
    <row r="34" spans="2:12" s="99" customFormat="1" ht="14" hidden="1" customHeight="1" outlineLevel="1" x14ac:dyDescent="0.35">
      <c r="B34" s="100" t="s">
        <v>314</v>
      </c>
      <c r="C34" s="111">
        <v>40</v>
      </c>
      <c r="D34" s="111">
        <v>3258</v>
      </c>
      <c r="E34" s="111">
        <v>3620</v>
      </c>
      <c r="F34" s="111">
        <v>145</v>
      </c>
      <c r="G34" s="111">
        <v>9</v>
      </c>
      <c r="H34" s="111">
        <v>188</v>
      </c>
      <c r="I34" s="111">
        <v>1218</v>
      </c>
      <c r="J34" s="111">
        <v>300</v>
      </c>
      <c r="K34" s="111">
        <v>33</v>
      </c>
      <c r="L34" s="111">
        <v>16</v>
      </c>
    </row>
    <row r="35" spans="2:12" s="1" customFormat="1" ht="14" customHeight="1" collapsed="1" x14ac:dyDescent="0.3">
      <c r="B35" s="101" t="s">
        <v>57</v>
      </c>
      <c r="C35" s="14">
        <v>2</v>
      </c>
      <c r="D35" s="14">
        <v>622</v>
      </c>
      <c r="E35" s="14">
        <v>1681</v>
      </c>
      <c r="F35" s="14">
        <v>378</v>
      </c>
      <c r="G35" s="79">
        <v>3</v>
      </c>
      <c r="H35" s="79">
        <v>123</v>
      </c>
      <c r="I35" s="79">
        <v>1626</v>
      </c>
      <c r="J35" s="79">
        <v>1056</v>
      </c>
      <c r="K35" s="79">
        <v>13</v>
      </c>
      <c r="L35" s="79">
        <v>53</v>
      </c>
    </row>
    <row r="36" spans="2:12" s="1" customFormat="1" ht="14" customHeight="1" x14ac:dyDescent="0.3">
      <c r="B36" s="101" t="s">
        <v>58</v>
      </c>
      <c r="C36" s="14">
        <v>127</v>
      </c>
      <c r="D36" s="14">
        <v>9545</v>
      </c>
      <c r="E36" s="14">
        <v>4554</v>
      </c>
      <c r="F36" s="14">
        <v>81</v>
      </c>
      <c r="G36" s="79">
        <v>2</v>
      </c>
      <c r="H36" s="79">
        <v>196</v>
      </c>
      <c r="I36" s="79">
        <v>2634</v>
      </c>
      <c r="J36" s="79">
        <v>628</v>
      </c>
      <c r="K36" s="79">
        <v>19</v>
      </c>
      <c r="L36" s="79">
        <v>20</v>
      </c>
    </row>
    <row r="37" spans="2:12" s="1" customFormat="1" ht="14" customHeight="1" x14ac:dyDescent="0.3">
      <c r="B37" s="103" t="s">
        <v>49</v>
      </c>
      <c r="C37" s="14">
        <v>395</v>
      </c>
      <c r="D37" s="14">
        <v>39729</v>
      </c>
      <c r="E37" s="14">
        <v>14490</v>
      </c>
      <c r="F37" s="14">
        <v>303</v>
      </c>
      <c r="G37" s="79">
        <v>48</v>
      </c>
      <c r="H37" s="79">
        <v>857</v>
      </c>
      <c r="I37" s="79">
        <v>7558</v>
      </c>
      <c r="J37" s="79">
        <v>1708</v>
      </c>
      <c r="K37" s="79">
        <v>28</v>
      </c>
      <c r="L37" s="79">
        <v>177</v>
      </c>
    </row>
    <row r="38" spans="2:12" s="1" customFormat="1" ht="14" customHeight="1" x14ac:dyDescent="0.3">
      <c r="B38" s="101" t="s">
        <v>50</v>
      </c>
      <c r="C38" s="14">
        <f>+C39+C40+C41</f>
        <v>132</v>
      </c>
      <c r="D38" s="14">
        <f t="shared" ref="D38:L38" si="1">+D39+D40+D41</f>
        <v>70661</v>
      </c>
      <c r="E38" s="14">
        <f t="shared" si="1"/>
        <v>116309</v>
      </c>
      <c r="F38" s="14">
        <f t="shared" si="1"/>
        <v>1296</v>
      </c>
      <c r="G38" s="14">
        <f t="shared" si="1"/>
        <v>140</v>
      </c>
      <c r="H38" s="14">
        <f t="shared" si="1"/>
        <v>3729</v>
      </c>
      <c r="I38" s="14">
        <f t="shared" si="1"/>
        <v>39970</v>
      </c>
      <c r="J38" s="14">
        <f t="shared" si="1"/>
        <v>6542</v>
      </c>
      <c r="K38" s="14">
        <f t="shared" si="1"/>
        <v>295</v>
      </c>
      <c r="L38" s="14">
        <f t="shared" si="1"/>
        <v>188</v>
      </c>
    </row>
    <row r="39" spans="2:12" s="1" customFormat="1" ht="14" hidden="1" customHeight="1" outlineLevel="1" x14ac:dyDescent="0.3">
      <c r="B39" s="100" t="s">
        <v>315</v>
      </c>
      <c r="C39" s="111">
        <v>6</v>
      </c>
      <c r="D39" s="111">
        <v>6999</v>
      </c>
      <c r="E39" s="111">
        <v>8227</v>
      </c>
      <c r="F39" s="111">
        <v>185</v>
      </c>
      <c r="G39" s="111">
        <v>12</v>
      </c>
      <c r="H39" s="111">
        <v>309</v>
      </c>
      <c r="I39" s="111">
        <v>2409</v>
      </c>
      <c r="J39" s="111">
        <v>286</v>
      </c>
      <c r="K39" s="111">
        <v>9</v>
      </c>
      <c r="L39" s="111">
        <v>11</v>
      </c>
    </row>
    <row r="40" spans="2:12" s="1" customFormat="1" ht="14" hidden="1" customHeight="1" outlineLevel="1" x14ac:dyDescent="0.3">
      <c r="B40" s="100" t="s">
        <v>316</v>
      </c>
      <c r="C40" s="111">
        <v>62</v>
      </c>
      <c r="D40" s="111">
        <v>18710</v>
      </c>
      <c r="E40" s="111">
        <v>22003</v>
      </c>
      <c r="F40" s="111">
        <v>419</v>
      </c>
      <c r="G40" s="111">
        <v>43</v>
      </c>
      <c r="H40" s="111">
        <v>1614</v>
      </c>
      <c r="I40" s="111">
        <v>15132</v>
      </c>
      <c r="J40" s="111">
        <v>3090</v>
      </c>
      <c r="K40" s="111">
        <v>240</v>
      </c>
      <c r="L40" s="111">
        <v>105</v>
      </c>
    </row>
    <row r="41" spans="2:12" s="1" customFormat="1" ht="14" hidden="1" customHeight="1" outlineLevel="1" x14ac:dyDescent="0.3">
      <c r="B41" s="100" t="s">
        <v>317</v>
      </c>
      <c r="C41" s="111">
        <v>64</v>
      </c>
      <c r="D41" s="111">
        <v>44952</v>
      </c>
      <c r="E41" s="111">
        <v>86079</v>
      </c>
      <c r="F41" s="111">
        <v>692</v>
      </c>
      <c r="G41" s="111">
        <v>85</v>
      </c>
      <c r="H41" s="111">
        <v>1806</v>
      </c>
      <c r="I41" s="111">
        <v>22429</v>
      </c>
      <c r="J41" s="111">
        <v>3166</v>
      </c>
      <c r="K41" s="111">
        <v>46</v>
      </c>
      <c r="L41" s="111">
        <v>72</v>
      </c>
    </row>
    <row r="42" spans="2:12" ht="14" customHeight="1" collapsed="1" x14ac:dyDescent="0.2">
      <c r="B42" s="10" t="s">
        <v>51</v>
      </c>
      <c r="C42" s="14">
        <v>38</v>
      </c>
      <c r="D42" s="14">
        <v>29559</v>
      </c>
      <c r="E42" s="14">
        <v>28698</v>
      </c>
      <c r="F42" s="14">
        <v>150</v>
      </c>
      <c r="G42" s="14">
        <v>10</v>
      </c>
      <c r="H42" s="14">
        <v>829</v>
      </c>
      <c r="I42" s="14">
        <v>9491</v>
      </c>
      <c r="J42" s="14">
        <v>1206</v>
      </c>
      <c r="K42" s="14">
        <v>42</v>
      </c>
      <c r="L42" s="14">
        <v>84</v>
      </c>
    </row>
    <row r="43" spans="2:12" ht="14" customHeight="1" x14ac:dyDescent="0.2">
      <c r="B43" s="10" t="s">
        <v>52</v>
      </c>
      <c r="C43" s="14">
        <v>305</v>
      </c>
      <c r="D43" s="14">
        <v>25123</v>
      </c>
      <c r="E43" s="14">
        <v>28608</v>
      </c>
      <c r="F43" s="14">
        <v>407</v>
      </c>
      <c r="G43" s="14">
        <v>44</v>
      </c>
      <c r="H43" s="14">
        <v>637</v>
      </c>
      <c r="I43" s="14">
        <v>5724</v>
      </c>
      <c r="J43" s="14">
        <v>434</v>
      </c>
      <c r="K43" s="14">
        <v>7</v>
      </c>
      <c r="L43" s="14">
        <v>280</v>
      </c>
    </row>
    <row r="44" spans="2:12" ht="14" customHeight="1" x14ac:dyDescent="0.2">
      <c r="B44" s="10" t="s">
        <v>61</v>
      </c>
      <c r="C44" s="14">
        <v>0</v>
      </c>
      <c r="D44" s="14">
        <v>1153</v>
      </c>
      <c r="E44" s="14">
        <v>11627</v>
      </c>
      <c r="F44" s="14">
        <v>833</v>
      </c>
      <c r="G44" s="14">
        <v>121</v>
      </c>
      <c r="H44" s="14">
        <v>3957</v>
      </c>
      <c r="I44" s="14">
        <v>32015</v>
      </c>
      <c r="J44" s="14">
        <v>9340</v>
      </c>
      <c r="K44" s="14">
        <v>220</v>
      </c>
      <c r="L44" s="14">
        <v>382</v>
      </c>
    </row>
    <row r="45" spans="2:12" ht="14" customHeight="1" x14ac:dyDescent="0.2">
      <c r="B45" s="10" t="s">
        <v>60</v>
      </c>
      <c r="C45" s="14">
        <v>2</v>
      </c>
      <c r="D45" s="14">
        <v>1515</v>
      </c>
      <c r="E45" s="14">
        <v>17720</v>
      </c>
      <c r="F45" s="14">
        <v>221</v>
      </c>
      <c r="G45" s="14">
        <v>12</v>
      </c>
      <c r="H45" s="14">
        <v>1942</v>
      </c>
      <c r="I45" s="14">
        <v>29555</v>
      </c>
      <c r="J45" s="14">
        <v>4954</v>
      </c>
      <c r="K45" s="14">
        <v>107</v>
      </c>
      <c r="L45" s="14">
        <v>65</v>
      </c>
    </row>
    <row r="46" spans="2:12" ht="14" customHeight="1" x14ac:dyDescent="0.2">
      <c r="B46" s="10" t="s">
        <v>59</v>
      </c>
      <c r="C46" s="14">
        <v>7</v>
      </c>
      <c r="D46" s="14">
        <v>999</v>
      </c>
      <c r="E46" s="14">
        <v>1829</v>
      </c>
      <c r="F46" s="14">
        <v>29</v>
      </c>
      <c r="G46" s="14">
        <v>4</v>
      </c>
      <c r="H46" s="14">
        <v>142</v>
      </c>
      <c r="I46" s="14">
        <v>2008</v>
      </c>
      <c r="J46" s="14">
        <v>565</v>
      </c>
      <c r="K46" s="14">
        <v>8</v>
      </c>
      <c r="L46" s="14">
        <v>10</v>
      </c>
    </row>
    <row r="47" spans="2:12" ht="14" customHeight="1" x14ac:dyDescent="0.2">
      <c r="B47" s="10" t="s">
        <v>62</v>
      </c>
      <c r="C47" s="14">
        <v>16</v>
      </c>
      <c r="D47" s="14">
        <v>4483</v>
      </c>
      <c r="E47" s="14">
        <v>14831</v>
      </c>
      <c r="F47" s="14">
        <v>624</v>
      </c>
      <c r="G47" s="14">
        <v>108</v>
      </c>
      <c r="H47" s="14">
        <v>1826</v>
      </c>
      <c r="I47" s="14">
        <v>29107</v>
      </c>
      <c r="J47" s="14">
        <v>10746</v>
      </c>
      <c r="K47" s="14">
        <v>979</v>
      </c>
      <c r="L47" s="14">
        <v>178</v>
      </c>
    </row>
    <row r="48" spans="2:12" ht="14" customHeight="1" x14ac:dyDescent="0.2">
      <c r="B48" s="10" t="s">
        <v>63</v>
      </c>
      <c r="C48" s="14">
        <v>291</v>
      </c>
      <c r="D48" s="14">
        <v>34072</v>
      </c>
      <c r="E48" s="14">
        <v>30625</v>
      </c>
      <c r="F48" s="14">
        <v>406</v>
      </c>
      <c r="G48" s="14">
        <v>58</v>
      </c>
      <c r="H48" s="14">
        <v>1729</v>
      </c>
      <c r="I48" s="14">
        <v>15856</v>
      </c>
      <c r="J48" s="14">
        <v>2383</v>
      </c>
      <c r="K48" s="14">
        <v>55</v>
      </c>
      <c r="L48" s="14">
        <v>360</v>
      </c>
    </row>
    <row r="49" spans="2:12" ht="14" customHeight="1" x14ac:dyDescent="0.2">
      <c r="B49" s="10" t="s">
        <v>69</v>
      </c>
      <c r="C49" s="14">
        <v>2</v>
      </c>
      <c r="D49" s="14">
        <v>1390</v>
      </c>
      <c r="E49" s="14">
        <v>1446</v>
      </c>
      <c r="F49" s="14">
        <v>7</v>
      </c>
      <c r="G49" s="14">
        <v>6</v>
      </c>
      <c r="H49" s="14">
        <v>37</v>
      </c>
      <c r="I49" s="14">
        <v>880</v>
      </c>
      <c r="J49" s="14">
        <v>344</v>
      </c>
      <c r="K49" s="14">
        <v>27</v>
      </c>
      <c r="L49" s="14">
        <v>2</v>
      </c>
    </row>
    <row r="50" spans="2:12" ht="14" customHeight="1" x14ac:dyDescent="0.2">
      <c r="B50" s="10" t="s">
        <v>64</v>
      </c>
      <c r="C50" s="14">
        <v>11</v>
      </c>
      <c r="D50" s="14">
        <v>2577</v>
      </c>
      <c r="E50" s="14">
        <v>3586</v>
      </c>
      <c r="F50" s="14">
        <v>238</v>
      </c>
      <c r="G50" s="14">
        <v>20</v>
      </c>
      <c r="H50" s="14">
        <v>412</v>
      </c>
      <c r="I50" s="14">
        <v>8154</v>
      </c>
      <c r="J50" s="14">
        <v>2293</v>
      </c>
      <c r="K50" s="14">
        <v>967</v>
      </c>
      <c r="L50" s="14">
        <v>13</v>
      </c>
    </row>
    <row r="51" spans="2:12" ht="14" customHeight="1" x14ac:dyDescent="0.2">
      <c r="B51" s="10" t="s">
        <v>65</v>
      </c>
      <c r="C51" s="14">
        <v>191</v>
      </c>
      <c r="D51" s="14">
        <v>30201</v>
      </c>
      <c r="E51" s="14">
        <v>31507</v>
      </c>
      <c r="F51" s="14">
        <v>498</v>
      </c>
      <c r="G51" s="14">
        <v>68</v>
      </c>
      <c r="H51" s="14">
        <v>1733</v>
      </c>
      <c r="I51" s="14">
        <v>40363</v>
      </c>
      <c r="J51" s="14">
        <v>5129</v>
      </c>
      <c r="K51" s="14">
        <v>192</v>
      </c>
      <c r="L51" s="14">
        <v>61</v>
      </c>
    </row>
    <row r="52" spans="2:12" ht="14" customHeight="1" x14ac:dyDescent="0.2">
      <c r="B52" s="10" t="s">
        <v>66</v>
      </c>
      <c r="C52" s="14">
        <v>5</v>
      </c>
      <c r="D52" s="14">
        <v>1230</v>
      </c>
      <c r="E52" s="14">
        <v>2729</v>
      </c>
      <c r="F52" s="14">
        <v>77</v>
      </c>
      <c r="G52" s="14">
        <v>3</v>
      </c>
      <c r="H52" s="14">
        <v>147</v>
      </c>
      <c r="I52" s="14">
        <v>2346</v>
      </c>
      <c r="J52" s="14">
        <v>511</v>
      </c>
      <c r="K52" s="14">
        <v>35</v>
      </c>
      <c r="L52" s="14">
        <v>14</v>
      </c>
    </row>
    <row r="53" spans="2:12" ht="14" customHeight="1" x14ac:dyDescent="0.2">
      <c r="B53" s="10" t="s">
        <v>67</v>
      </c>
      <c r="C53" s="14">
        <v>17</v>
      </c>
      <c r="D53" s="14">
        <v>4368</v>
      </c>
      <c r="E53" s="14">
        <v>5431</v>
      </c>
      <c r="F53" s="14">
        <v>133</v>
      </c>
      <c r="G53" s="14">
        <v>28</v>
      </c>
      <c r="H53" s="14">
        <v>375</v>
      </c>
      <c r="I53" s="14">
        <v>5845</v>
      </c>
      <c r="J53" s="14">
        <v>1115</v>
      </c>
      <c r="K53" s="14">
        <v>107</v>
      </c>
      <c r="L53" s="14">
        <v>16</v>
      </c>
    </row>
    <row r="54" spans="2:12" ht="14" customHeight="1" x14ac:dyDescent="0.2">
      <c r="B54" s="87" t="s">
        <v>68</v>
      </c>
      <c r="C54" s="46" t="s">
        <v>100</v>
      </c>
      <c r="D54" s="148">
        <v>2</v>
      </c>
      <c r="E54" s="148">
        <v>3</v>
      </c>
      <c r="F54" s="46" t="s">
        <v>100</v>
      </c>
      <c r="G54" s="46" t="s">
        <v>100</v>
      </c>
      <c r="H54" s="148">
        <v>1</v>
      </c>
      <c r="I54" s="148">
        <v>19</v>
      </c>
      <c r="J54" s="148">
        <v>1</v>
      </c>
      <c r="K54" s="46" t="s">
        <v>100</v>
      </c>
      <c r="L54" s="46" t="s">
        <v>100</v>
      </c>
    </row>
    <row r="55" spans="2:12" x14ac:dyDescent="0.2">
      <c r="B55" s="32" t="s">
        <v>98</v>
      </c>
    </row>
  </sheetData>
  <mergeCells count="12">
    <mergeCell ref="L5:L6"/>
    <mergeCell ref="B2:L2"/>
    <mergeCell ref="B3:L3"/>
    <mergeCell ref="G5:G6"/>
    <mergeCell ref="C5:C6"/>
    <mergeCell ref="D5:D6"/>
    <mergeCell ref="E5:E6"/>
    <mergeCell ref="F5:F6"/>
    <mergeCell ref="H5:H6"/>
    <mergeCell ref="I5:I6"/>
    <mergeCell ref="J5:J6"/>
    <mergeCell ref="K5:K6"/>
  </mergeCells>
  <printOptions horizontalCentered="1"/>
  <pageMargins left="0" right="0" top="0.98425196850393704" bottom="0" header="0.23622047244094491"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56"/>
  <sheetViews>
    <sheetView workbookViewId="0">
      <selection activeCell="B35" sqref="B35"/>
    </sheetView>
  </sheetViews>
  <sheetFormatPr defaultColWidth="9.1796875" defaultRowHeight="12.5" outlineLevelRow="1" x14ac:dyDescent="0.3"/>
  <cols>
    <col min="1" max="1" width="3.6328125" style="1" customWidth="1"/>
    <col min="2" max="2" width="57" style="102" customWidth="1"/>
    <col min="3" max="7" width="9.1796875" style="3" customWidth="1"/>
    <col min="8" max="8" width="10.81640625" style="1" customWidth="1"/>
    <col min="9" max="158" width="9.1796875" style="1"/>
    <col min="159" max="159" width="51.1796875" style="1" customWidth="1"/>
    <col min="160" max="167" width="9.81640625" style="1" customWidth="1"/>
    <col min="168" max="414" width="9.1796875" style="1"/>
    <col min="415" max="415" width="51.1796875" style="1" customWidth="1"/>
    <col min="416" max="423" width="9.81640625" style="1" customWidth="1"/>
    <col min="424" max="670" width="9.1796875" style="1"/>
    <col min="671" max="671" width="51.1796875" style="1" customWidth="1"/>
    <col min="672" max="679" width="9.81640625" style="1" customWidth="1"/>
    <col min="680" max="926" width="9.1796875" style="1"/>
    <col min="927" max="927" width="51.1796875" style="1" customWidth="1"/>
    <col min="928" max="935" width="9.81640625" style="1" customWidth="1"/>
    <col min="936" max="1182" width="9.1796875" style="1"/>
    <col min="1183" max="1183" width="51.1796875" style="1" customWidth="1"/>
    <col min="1184" max="1191" width="9.81640625" style="1" customWidth="1"/>
    <col min="1192" max="1438" width="9.1796875" style="1"/>
    <col min="1439" max="1439" width="51.1796875" style="1" customWidth="1"/>
    <col min="1440" max="1447" width="9.81640625" style="1" customWidth="1"/>
    <col min="1448" max="1694" width="9.1796875" style="1"/>
    <col min="1695" max="1695" width="51.1796875" style="1" customWidth="1"/>
    <col min="1696" max="1703" width="9.81640625" style="1" customWidth="1"/>
    <col min="1704" max="1950" width="9.1796875" style="1"/>
    <col min="1951" max="1951" width="51.1796875" style="1" customWidth="1"/>
    <col min="1952" max="1959" width="9.81640625" style="1" customWidth="1"/>
    <col min="1960" max="2206" width="9.1796875" style="1"/>
    <col min="2207" max="2207" width="51.1796875" style="1" customWidth="1"/>
    <col min="2208" max="2215" width="9.81640625" style="1" customWidth="1"/>
    <col min="2216" max="2462" width="9.1796875" style="1"/>
    <col min="2463" max="2463" width="51.1796875" style="1" customWidth="1"/>
    <col min="2464" max="2471" width="9.81640625" style="1" customWidth="1"/>
    <col min="2472" max="2718" width="9.1796875" style="1"/>
    <col min="2719" max="2719" width="51.1796875" style="1" customWidth="1"/>
    <col min="2720" max="2727" width="9.81640625" style="1" customWidth="1"/>
    <col min="2728" max="2974" width="9.1796875" style="1"/>
    <col min="2975" max="2975" width="51.1796875" style="1" customWidth="1"/>
    <col min="2976" max="2983" width="9.81640625" style="1" customWidth="1"/>
    <col min="2984" max="3230" width="9.1796875" style="1"/>
    <col min="3231" max="3231" width="51.1796875" style="1" customWidth="1"/>
    <col min="3232" max="3239" width="9.81640625" style="1" customWidth="1"/>
    <col min="3240" max="3486" width="9.1796875" style="1"/>
    <col min="3487" max="3487" width="51.1796875" style="1" customWidth="1"/>
    <col min="3488" max="3495" width="9.81640625" style="1" customWidth="1"/>
    <col min="3496" max="3742" width="9.1796875" style="1"/>
    <col min="3743" max="3743" width="51.1796875" style="1" customWidth="1"/>
    <col min="3744" max="3751" width="9.81640625" style="1" customWidth="1"/>
    <col min="3752" max="3998" width="9.1796875" style="1"/>
    <col min="3999" max="3999" width="51.1796875" style="1" customWidth="1"/>
    <col min="4000" max="4007" width="9.81640625" style="1" customWidth="1"/>
    <col min="4008" max="4254" width="9.1796875" style="1"/>
    <col min="4255" max="4255" width="51.1796875" style="1" customWidth="1"/>
    <col min="4256" max="4263" width="9.81640625" style="1" customWidth="1"/>
    <col min="4264" max="4510" width="9.1796875" style="1"/>
    <col min="4511" max="4511" width="51.1796875" style="1" customWidth="1"/>
    <col min="4512" max="4519" width="9.81640625" style="1" customWidth="1"/>
    <col min="4520" max="4766" width="9.1796875" style="1"/>
    <col min="4767" max="4767" width="51.1796875" style="1" customWidth="1"/>
    <col min="4768" max="4775" width="9.81640625" style="1" customWidth="1"/>
    <col min="4776" max="5022" width="9.1796875" style="1"/>
    <col min="5023" max="5023" width="51.1796875" style="1" customWidth="1"/>
    <col min="5024" max="5031" width="9.81640625" style="1" customWidth="1"/>
    <col min="5032" max="5278" width="9.1796875" style="1"/>
    <col min="5279" max="5279" width="51.1796875" style="1" customWidth="1"/>
    <col min="5280" max="5287" width="9.81640625" style="1" customWidth="1"/>
    <col min="5288" max="5534" width="9.1796875" style="1"/>
    <col min="5535" max="5535" width="51.1796875" style="1" customWidth="1"/>
    <col min="5536" max="5543" width="9.81640625" style="1" customWidth="1"/>
    <col min="5544" max="5790" width="9.1796875" style="1"/>
    <col min="5791" max="5791" width="51.1796875" style="1" customWidth="1"/>
    <col min="5792" max="5799" width="9.81640625" style="1" customWidth="1"/>
    <col min="5800" max="6046" width="9.1796875" style="1"/>
    <col min="6047" max="6047" width="51.1796875" style="1" customWidth="1"/>
    <col min="6048" max="6055" width="9.81640625" style="1" customWidth="1"/>
    <col min="6056" max="6302" width="9.1796875" style="1"/>
    <col min="6303" max="6303" width="51.1796875" style="1" customWidth="1"/>
    <col min="6304" max="6311" width="9.81640625" style="1" customWidth="1"/>
    <col min="6312" max="6558" width="9.1796875" style="1"/>
    <col min="6559" max="6559" width="51.1796875" style="1" customWidth="1"/>
    <col min="6560" max="6567" width="9.81640625" style="1" customWidth="1"/>
    <col min="6568" max="6814" width="9.1796875" style="1"/>
    <col min="6815" max="6815" width="51.1796875" style="1" customWidth="1"/>
    <col min="6816" max="6823" width="9.81640625" style="1" customWidth="1"/>
    <col min="6824" max="7070" width="9.1796875" style="1"/>
    <col min="7071" max="7071" width="51.1796875" style="1" customWidth="1"/>
    <col min="7072" max="7079" width="9.81640625" style="1" customWidth="1"/>
    <col min="7080" max="7326" width="9.1796875" style="1"/>
    <col min="7327" max="7327" width="51.1796875" style="1" customWidth="1"/>
    <col min="7328" max="7335" width="9.81640625" style="1" customWidth="1"/>
    <col min="7336" max="7582" width="9.1796875" style="1"/>
    <col min="7583" max="7583" width="51.1796875" style="1" customWidth="1"/>
    <col min="7584" max="7591" width="9.81640625" style="1" customWidth="1"/>
    <col min="7592" max="7838" width="9.1796875" style="1"/>
    <col min="7839" max="7839" width="51.1796875" style="1" customWidth="1"/>
    <col min="7840" max="7847" width="9.81640625" style="1" customWidth="1"/>
    <col min="7848" max="8094" width="9.1796875" style="1"/>
    <col min="8095" max="8095" width="51.1796875" style="1" customWidth="1"/>
    <col min="8096" max="8103" width="9.81640625" style="1" customWidth="1"/>
    <col min="8104" max="8350" width="9.1796875" style="1"/>
    <col min="8351" max="8351" width="51.1796875" style="1" customWidth="1"/>
    <col min="8352" max="8359" width="9.81640625" style="1" customWidth="1"/>
    <col min="8360" max="8606" width="9.1796875" style="1"/>
    <col min="8607" max="8607" width="51.1796875" style="1" customWidth="1"/>
    <col min="8608" max="8615" width="9.81640625" style="1" customWidth="1"/>
    <col min="8616" max="8862" width="9.1796875" style="1"/>
    <col min="8863" max="8863" width="51.1796875" style="1" customWidth="1"/>
    <col min="8864" max="8871" width="9.81640625" style="1" customWidth="1"/>
    <col min="8872" max="9118" width="9.1796875" style="1"/>
    <col min="9119" max="9119" width="51.1796875" style="1" customWidth="1"/>
    <col min="9120" max="9127" width="9.81640625" style="1" customWidth="1"/>
    <col min="9128" max="9374" width="9.1796875" style="1"/>
    <col min="9375" max="9375" width="51.1796875" style="1" customWidth="1"/>
    <col min="9376" max="9383" width="9.81640625" style="1" customWidth="1"/>
    <col min="9384" max="9630" width="9.1796875" style="1"/>
    <col min="9631" max="9631" width="51.1796875" style="1" customWidth="1"/>
    <col min="9632" max="9639" width="9.81640625" style="1" customWidth="1"/>
    <col min="9640" max="9886" width="9.1796875" style="1"/>
    <col min="9887" max="9887" width="51.1796875" style="1" customWidth="1"/>
    <col min="9888" max="9895" width="9.81640625" style="1" customWidth="1"/>
    <col min="9896" max="10142" width="9.1796875" style="1"/>
    <col min="10143" max="10143" width="51.1796875" style="1" customWidth="1"/>
    <col min="10144" max="10151" width="9.81640625" style="1" customWidth="1"/>
    <col min="10152" max="10398" width="9.1796875" style="1"/>
    <col min="10399" max="10399" width="51.1796875" style="1" customWidth="1"/>
    <col min="10400" max="10407" width="9.81640625" style="1" customWidth="1"/>
    <col min="10408" max="10654" width="9.1796875" style="1"/>
    <col min="10655" max="10655" width="51.1796875" style="1" customWidth="1"/>
    <col min="10656" max="10663" width="9.81640625" style="1" customWidth="1"/>
    <col min="10664" max="10910" width="9.1796875" style="1"/>
    <col min="10911" max="10911" width="51.1796875" style="1" customWidth="1"/>
    <col min="10912" max="10919" width="9.81640625" style="1" customWidth="1"/>
    <col min="10920" max="11166" width="9.1796875" style="1"/>
    <col min="11167" max="11167" width="51.1796875" style="1" customWidth="1"/>
    <col min="11168" max="11175" width="9.81640625" style="1" customWidth="1"/>
    <col min="11176" max="11422" width="9.1796875" style="1"/>
    <col min="11423" max="11423" width="51.1796875" style="1" customWidth="1"/>
    <col min="11424" max="11431" width="9.81640625" style="1" customWidth="1"/>
    <col min="11432" max="11678" width="9.1796875" style="1"/>
    <col min="11679" max="11679" width="51.1796875" style="1" customWidth="1"/>
    <col min="11680" max="11687" width="9.81640625" style="1" customWidth="1"/>
    <col min="11688" max="11934" width="9.1796875" style="1"/>
    <col min="11935" max="11935" width="51.1796875" style="1" customWidth="1"/>
    <col min="11936" max="11943" width="9.81640625" style="1" customWidth="1"/>
    <col min="11944" max="12190" width="9.1796875" style="1"/>
    <col min="12191" max="12191" width="51.1796875" style="1" customWidth="1"/>
    <col min="12192" max="12199" width="9.81640625" style="1" customWidth="1"/>
    <col min="12200" max="12446" width="9.1796875" style="1"/>
    <col min="12447" max="12447" width="51.1796875" style="1" customWidth="1"/>
    <col min="12448" max="12455" width="9.81640625" style="1" customWidth="1"/>
    <col min="12456" max="12702" width="9.1796875" style="1"/>
    <col min="12703" max="12703" width="51.1796875" style="1" customWidth="1"/>
    <col min="12704" max="12711" width="9.81640625" style="1" customWidth="1"/>
    <col min="12712" max="12958" width="9.1796875" style="1"/>
    <col min="12959" max="12959" width="51.1796875" style="1" customWidth="1"/>
    <col min="12960" max="12967" width="9.81640625" style="1" customWidth="1"/>
    <col min="12968" max="13214" width="9.1796875" style="1"/>
    <col min="13215" max="13215" width="51.1796875" style="1" customWidth="1"/>
    <col min="13216" max="13223" width="9.81640625" style="1" customWidth="1"/>
    <col min="13224" max="13470" width="9.1796875" style="1"/>
    <col min="13471" max="13471" width="51.1796875" style="1" customWidth="1"/>
    <col min="13472" max="13479" width="9.81640625" style="1" customWidth="1"/>
    <col min="13480" max="13726" width="9.1796875" style="1"/>
    <col min="13727" max="13727" width="51.1796875" style="1" customWidth="1"/>
    <col min="13728" max="13735" width="9.81640625" style="1" customWidth="1"/>
    <col min="13736" max="13982" width="9.1796875" style="1"/>
    <col min="13983" max="13983" width="51.1796875" style="1" customWidth="1"/>
    <col min="13984" max="13991" width="9.81640625" style="1" customWidth="1"/>
    <col min="13992" max="14238" width="9.1796875" style="1"/>
    <col min="14239" max="14239" width="51.1796875" style="1" customWidth="1"/>
    <col min="14240" max="14247" width="9.81640625" style="1" customWidth="1"/>
    <col min="14248" max="14494" width="9.1796875" style="1"/>
    <col min="14495" max="14495" width="51.1796875" style="1" customWidth="1"/>
    <col min="14496" max="14503" width="9.81640625" style="1" customWidth="1"/>
    <col min="14504" max="14750" width="9.1796875" style="1"/>
    <col min="14751" max="14751" width="51.1796875" style="1" customWidth="1"/>
    <col min="14752" max="14759" width="9.81640625" style="1" customWidth="1"/>
    <col min="14760" max="15006" width="9.1796875" style="1"/>
    <col min="15007" max="15007" width="51.1796875" style="1" customWidth="1"/>
    <col min="15008" max="15015" width="9.81640625" style="1" customWidth="1"/>
    <col min="15016" max="15262" width="9.1796875" style="1"/>
    <col min="15263" max="15263" width="51.1796875" style="1" customWidth="1"/>
    <col min="15264" max="15271" width="9.81640625" style="1" customWidth="1"/>
    <col min="15272" max="15518" width="9.1796875" style="1"/>
    <col min="15519" max="15519" width="51.1796875" style="1" customWidth="1"/>
    <col min="15520" max="15527" width="9.81640625" style="1" customWidth="1"/>
    <col min="15528" max="15774" width="9.1796875" style="1"/>
    <col min="15775" max="15775" width="51.1796875" style="1" customWidth="1"/>
    <col min="15776" max="15783" width="9.81640625" style="1" customWidth="1"/>
    <col min="15784" max="16030" width="9.1796875" style="1"/>
    <col min="16031" max="16031" width="51.1796875" style="1" customWidth="1"/>
    <col min="16032" max="16039" width="9.81640625" style="1" customWidth="1"/>
    <col min="16040" max="16384" width="9.1796875" style="1"/>
  </cols>
  <sheetData>
    <row r="1" spans="2:9" ht="14" x14ac:dyDescent="0.3">
      <c r="H1" s="36" t="s">
        <v>138</v>
      </c>
    </row>
    <row r="2" spans="2:9" ht="29" customHeight="1" x14ac:dyDescent="0.3">
      <c r="B2" s="178" t="s">
        <v>139</v>
      </c>
      <c r="C2" s="178"/>
      <c r="D2" s="178"/>
      <c r="E2" s="178"/>
      <c r="F2" s="178"/>
      <c r="G2" s="178"/>
      <c r="H2" s="178"/>
    </row>
    <row r="3" spans="2:9" x14ac:dyDescent="0.3">
      <c r="B3" s="179">
        <v>2022</v>
      </c>
      <c r="C3" s="179"/>
      <c r="D3" s="179"/>
      <c r="E3" s="179"/>
      <c r="F3" s="179"/>
      <c r="G3" s="179"/>
      <c r="H3" s="179"/>
    </row>
    <row r="4" spans="2:9" x14ac:dyDescent="0.3">
      <c r="B4" s="103" t="s">
        <v>115</v>
      </c>
      <c r="C4" s="8"/>
      <c r="D4" s="8"/>
      <c r="E4" s="15"/>
      <c r="F4" s="15"/>
      <c r="G4" s="15"/>
      <c r="H4" s="15"/>
    </row>
    <row r="5" spans="2:9" x14ac:dyDescent="0.3">
      <c r="B5" s="37" t="s">
        <v>76</v>
      </c>
      <c r="C5" s="181" t="s">
        <v>0</v>
      </c>
      <c r="D5" s="180" t="s">
        <v>54</v>
      </c>
      <c r="E5" s="180" t="s">
        <v>44</v>
      </c>
      <c r="F5" s="180" t="s">
        <v>45</v>
      </c>
      <c r="G5" s="180" t="s">
        <v>55</v>
      </c>
      <c r="H5" s="180" t="s">
        <v>56</v>
      </c>
    </row>
    <row r="6" spans="2:9" x14ac:dyDescent="0.3">
      <c r="B6" s="104" t="s">
        <v>46</v>
      </c>
      <c r="C6" s="181"/>
      <c r="D6" s="180"/>
      <c r="E6" s="180"/>
      <c r="F6" s="180"/>
      <c r="G6" s="180"/>
      <c r="H6" s="180"/>
    </row>
    <row r="7" spans="2:9" ht="14" customHeight="1" x14ac:dyDescent="0.3">
      <c r="B7" s="106" t="s">
        <v>0</v>
      </c>
      <c r="C7" s="161">
        <v>3147971</v>
      </c>
      <c r="D7" s="55">
        <v>584313</v>
      </c>
      <c r="E7" s="55">
        <v>789642</v>
      </c>
      <c r="F7" s="55">
        <v>739297</v>
      </c>
      <c r="G7" s="55">
        <v>223409</v>
      </c>
      <c r="H7" s="55">
        <v>811310</v>
      </c>
    </row>
    <row r="8" spans="2:9" ht="14" customHeight="1" x14ac:dyDescent="0.3">
      <c r="B8" s="103" t="s">
        <v>53</v>
      </c>
      <c r="C8" s="61">
        <v>74096</v>
      </c>
      <c r="D8" s="14">
        <v>27361</v>
      </c>
      <c r="E8" s="14">
        <v>23397</v>
      </c>
      <c r="F8" s="14">
        <v>16854</v>
      </c>
      <c r="G8" s="14">
        <v>2918</v>
      </c>
      <c r="H8" s="14">
        <v>3566</v>
      </c>
    </row>
    <row r="9" spans="2:9" ht="14" customHeight="1" x14ac:dyDescent="0.3">
      <c r="B9" s="103" t="s">
        <v>47</v>
      </c>
      <c r="C9" s="61">
        <v>8724</v>
      </c>
      <c r="D9" s="14">
        <v>1100</v>
      </c>
      <c r="E9" s="14">
        <v>3050</v>
      </c>
      <c r="F9" s="14">
        <v>2611</v>
      </c>
      <c r="G9" s="14">
        <v>634</v>
      </c>
      <c r="H9" s="14">
        <v>1329</v>
      </c>
    </row>
    <row r="10" spans="2:9" ht="14" customHeight="1" x14ac:dyDescent="0.3">
      <c r="B10" s="103" t="s">
        <v>48</v>
      </c>
      <c r="C10" s="58">
        <f>+SUM(C11:C34)</f>
        <v>642805</v>
      </c>
      <c r="D10" s="14">
        <f t="shared" ref="D10:G10" si="0">+SUM(D11:D34)</f>
        <v>64192</v>
      </c>
      <c r="E10" s="14">
        <f t="shared" si="0"/>
        <v>176338</v>
      </c>
      <c r="F10" s="14">
        <f>+SUM(F11:F34)</f>
        <v>224072</v>
      </c>
      <c r="G10" s="14">
        <f t="shared" si="0"/>
        <v>68325</v>
      </c>
      <c r="H10" s="14">
        <f>+SUM(H11:H34)</f>
        <v>109878</v>
      </c>
    </row>
    <row r="11" spans="2:9" s="99" customFormat="1" ht="14" hidden="1" customHeight="1" outlineLevel="1" x14ac:dyDescent="0.35">
      <c r="B11" s="100" t="s">
        <v>291</v>
      </c>
      <c r="C11" s="110">
        <v>78360</v>
      </c>
      <c r="D11" s="111">
        <v>10529</v>
      </c>
      <c r="E11" s="111">
        <v>22329</v>
      </c>
      <c r="F11" s="111">
        <v>27003</v>
      </c>
      <c r="G11" s="111">
        <v>9216</v>
      </c>
      <c r="H11" s="111">
        <v>9283</v>
      </c>
      <c r="I11" s="14"/>
    </row>
    <row r="12" spans="2:9" s="99" customFormat="1" ht="14" hidden="1" customHeight="1" outlineLevel="1" x14ac:dyDescent="0.35">
      <c r="B12" s="100" t="s">
        <v>292</v>
      </c>
      <c r="C12" s="110">
        <v>13868</v>
      </c>
      <c r="D12" s="111">
        <v>1284</v>
      </c>
      <c r="E12" s="111">
        <v>4006</v>
      </c>
      <c r="F12" s="111">
        <v>3811</v>
      </c>
      <c r="G12" s="111">
        <v>868</v>
      </c>
      <c r="H12" s="111">
        <v>3899</v>
      </c>
      <c r="I12" s="14"/>
    </row>
    <row r="13" spans="2:9" s="99" customFormat="1" ht="14" hidden="1" customHeight="1" outlineLevel="1" x14ac:dyDescent="0.35">
      <c r="B13" s="100" t="s">
        <v>293</v>
      </c>
      <c r="C13" s="110">
        <v>471</v>
      </c>
      <c r="D13" s="160" t="s">
        <v>100</v>
      </c>
      <c r="E13" s="160" t="s">
        <v>100</v>
      </c>
      <c r="F13" s="160" t="s">
        <v>100</v>
      </c>
      <c r="G13" s="111">
        <v>471</v>
      </c>
      <c r="H13" s="160" t="s">
        <v>100</v>
      </c>
      <c r="I13" s="14"/>
    </row>
    <row r="14" spans="2:9" s="99" customFormat="1" ht="14" hidden="1" customHeight="1" outlineLevel="1" x14ac:dyDescent="0.35">
      <c r="B14" s="100" t="s">
        <v>294</v>
      </c>
      <c r="C14" s="110">
        <v>41331</v>
      </c>
      <c r="D14" s="111">
        <v>2721</v>
      </c>
      <c r="E14" s="111">
        <v>9907</v>
      </c>
      <c r="F14" s="111">
        <v>17712</v>
      </c>
      <c r="G14" s="111">
        <v>4799</v>
      </c>
      <c r="H14" s="111">
        <v>6192</v>
      </c>
      <c r="I14" s="14"/>
    </row>
    <row r="15" spans="2:9" s="99" customFormat="1" ht="14" hidden="1" customHeight="1" outlineLevel="1" x14ac:dyDescent="0.35">
      <c r="B15" s="100" t="s">
        <v>295</v>
      </c>
      <c r="C15" s="110">
        <v>67342</v>
      </c>
      <c r="D15" s="111">
        <v>6175</v>
      </c>
      <c r="E15" s="111">
        <v>25040</v>
      </c>
      <c r="F15" s="111">
        <v>31433</v>
      </c>
      <c r="G15" s="111">
        <v>3085</v>
      </c>
      <c r="H15" s="111">
        <v>1609</v>
      </c>
      <c r="I15" s="14"/>
    </row>
    <row r="16" spans="2:9" s="99" customFormat="1" ht="14" hidden="1" customHeight="1" outlineLevel="1" x14ac:dyDescent="0.35">
      <c r="B16" s="100" t="s">
        <v>296</v>
      </c>
      <c r="C16" s="110">
        <v>42781</v>
      </c>
      <c r="D16" s="111">
        <v>2740</v>
      </c>
      <c r="E16" s="111">
        <v>13362</v>
      </c>
      <c r="F16" s="111">
        <v>18844</v>
      </c>
      <c r="G16" s="111">
        <v>2779</v>
      </c>
      <c r="H16" s="111">
        <v>5056</v>
      </c>
      <c r="I16" s="14"/>
    </row>
    <row r="17" spans="2:9" s="99" customFormat="1" ht="14" hidden="1" customHeight="1" outlineLevel="1" x14ac:dyDescent="0.35">
      <c r="B17" s="100" t="s">
        <v>297</v>
      </c>
      <c r="C17" s="110">
        <v>24138</v>
      </c>
      <c r="D17" s="111">
        <v>4468</v>
      </c>
      <c r="E17" s="111">
        <v>8556</v>
      </c>
      <c r="F17" s="111">
        <v>6961</v>
      </c>
      <c r="G17" s="111">
        <v>1887</v>
      </c>
      <c r="H17" s="111">
        <v>2266</v>
      </c>
      <c r="I17" s="14"/>
    </row>
    <row r="18" spans="2:9" s="99" customFormat="1" ht="14" hidden="1" customHeight="1" outlineLevel="1" x14ac:dyDescent="0.35">
      <c r="B18" s="100" t="s">
        <v>298</v>
      </c>
      <c r="C18" s="110">
        <v>13403</v>
      </c>
      <c r="D18" s="111">
        <v>554</v>
      </c>
      <c r="E18" s="111">
        <v>2233</v>
      </c>
      <c r="F18" s="111">
        <v>5715</v>
      </c>
      <c r="G18" s="111">
        <v>3700</v>
      </c>
      <c r="H18" s="111">
        <v>1201</v>
      </c>
      <c r="I18" s="14"/>
    </row>
    <row r="19" spans="2:9" s="99" customFormat="1" ht="14" hidden="1" customHeight="1" outlineLevel="1" x14ac:dyDescent="0.35">
      <c r="B19" s="100" t="s">
        <v>299</v>
      </c>
      <c r="C19" s="110">
        <v>11010</v>
      </c>
      <c r="D19" s="111">
        <v>2198</v>
      </c>
      <c r="E19" s="111">
        <v>4932</v>
      </c>
      <c r="F19" s="111">
        <v>2826</v>
      </c>
      <c r="G19" s="111">
        <v>342</v>
      </c>
      <c r="H19" s="111">
        <v>712</v>
      </c>
      <c r="I19" s="14"/>
    </row>
    <row r="20" spans="2:9" s="99" customFormat="1" ht="14" hidden="1" customHeight="1" outlineLevel="1" x14ac:dyDescent="0.35">
      <c r="B20" s="100" t="s">
        <v>300</v>
      </c>
      <c r="C20" s="110">
        <v>1464</v>
      </c>
      <c r="D20" s="111">
        <v>22</v>
      </c>
      <c r="E20" s="111">
        <v>91</v>
      </c>
      <c r="F20" s="111">
        <v>164</v>
      </c>
      <c r="G20" s="160" t="s">
        <v>100</v>
      </c>
      <c r="H20" s="111">
        <v>1187</v>
      </c>
      <c r="I20" s="14"/>
    </row>
    <row r="21" spans="2:9" s="99" customFormat="1" ht="14" hidden="1" customHeight="1" outlineLevel="1" x14ac:dyDescent="0.35">
      <c r="B21" s="100" t="s">
        <v>301</v>
      </c>
      <c r="C21" s="110">
        <v>12970</v>
      </c>
      <c r="D21" s="111">
        <v>795</v>
      </c>
      <c r="E21" s="111">
        <v>3411</v>
      </c>
      <c r="F21" s="111">
        <v>5513</v>
      </c>
      <c r="G21" s="111">
        <v>1488</v>
      </c>
      <c r="H21" s="111">
        <v>1763</v>
      </c>
      <c r="I21" s="14"/>
    </row>
    <row r="22" spans="2:9" s="99" customFormat="1" ht="14" hidden="1" customHeight="1" outlineLevel="1" x14ac:dyDescent="0.35">
      <c r="B22" s="100" t="s">
        <v>302</v>
      </c>
      <c r="C22" s="110">
        <v>10206</v>
      </c>
      <c r="D22" s="111">
        <v>134</v>
      </c>
      <c r="E22" s="111">
        <v>812</v>
      </c>
      <c r="F22" s="111">
        <v>2830</v>
      </c>
      <c r="G22" s="111">
        <v>2652</v>
      </c>
      <c r="H22" s="111">
        <v>3778</v>
      </c>
      <c r="I22" s="14"/>
    </row>
    <row r="23" spans="2:9" s="99" customFormat="1" ht="14" hidden="1" customHeight="1" outlineLevel="1" x14ac:dyDescent="0.35">
      <c r="B23" s="100" t="s">
        <v>303</v>
      </c>
      <c r="C23" s="110">
        <v>27957</v>
      </c>
      <c r="D23" s="111">
        <v>1026</v>
      </c>
      <c r="E23" s="111">
        <v>6435</v>
      </c>
      <c r="F23" s="111">
        <v>11811</v>
      </c>
      <c r="G23" s="111">
        <v>5080</v>
      </c>
      <c r="H23" s="111">
        <v>3605</v>
      </c>
      <c r="I23" s="14"/>
    </row>
    <row r="24" spans="2:9" s="99" customFormat="1" ht="14" hidden="1" customHeight="1" outlineLevel="1" x14ac:dyDescent="0.35">
      <c r="B24" s="100" t="s">
        <v>304</v>
      </c>
      <c r="C24" s="110">
        <v>39648</v>
      </c>
      <c r="D24" s="111">
        <v>3974</v>
      </c>
      <c r="E24" s="111">
        <v>10644</v>
      </c>
      <c r="F24" s="111">
        <v>12965</v>
      </c>
      <c r="G24" s="111">
        <v>6340</v>
      </c>
      <c r="H24" s="111">
        <v>5725</v>
      </c>
      <c r="I24" s="14"/>
    </row>
    <row r="25" spans="2:9" s="99" customFormat="1" ht="14" hidden="1" customHeight="1" outlineLevel="1" x14ac:dyDescent="0.35">
      <c r="B25" s="100" t="s">
        <v>305</v>
      </c>
      <c r="C25" s="110">
        <v>9183</v>
      </c>
      <c r="D25" s="111">
        <v>296</v>
      </c>
      <c r="E25" s="111">
        <v>1360</v>
      </c>
      <c r="F25" s="111">
        <v>3931</v>
      </c>
      <c r="G25" s="111">
        <v>3036</v>
      </c>
      <c r="H25" s="111">
        <v>560</v>
      </c>
      <c r="I25" s="14"/>
    </row>
    <row r="26" spans="2:9" s="99" customFormat="1" ht="14" hidden="1" customHeight="1" outlineLevel="1" x14ac:dyDescent="0.35">
      <c r="B26" s="100" t="s">
        <v>306</v>
      </c>
      <c r="C26" s="110">
        <v>80934</v>
      </c>
      <c r="D26" s="111">
        <v>13198</v>
      </c>
      <c r="E26" s="111">
        <v>29150</v>
      </c>
      <c r="F26" s="111">
        <v>28357</v>
      </c>
      <c r="G26" s="111">
        <v>6023</v>
      </c>
      <c r="H26" s="111">
        <v>4206</v>
      </c>
      <c r="I26" s="14"/>
    </row>
    <row r="27" spans="2:9" s="99" customFormat="1" ht="14" hidden="1" customHeight="1" outlineLevel="1" x14ac:dyDescent="0.35">
      <c r="B27" s="100" t="s">
        <v>307</v>
      </c>
      <c r="C27" s="110">
        <v>12445</v>
      </c>
      <c r="D27" s="111">
        <v>260</v>
      </c>
      <c r="E27" s="111">
        <v>1065</v>
      </c>
      <c r="F27" s="111">
        <v>2702</v>
      </c>
      <c r="G27" s="111">
        <v>363</v>
      </c>
      <c r="H27" s="111">
        <v>8055</v>
      </c>
      <c r="I27" s="14"/>
    </row>
    <row r="28" spans="2:9" s="99" customFormat="1" ht="14" hidden="1" customHeight="1" outlineLevel="1" x14ac:dyDescent="0.35">
      <c r="B28" s="100" t="s">
        <v>308</v>
      </c>
      <c r="C28" s="110">
        <v>20636</v>
      </c>
      <c r="D28" s="111">
        <v>553</v>
      </c>
      <c r="E28" s="111">
        <v>2649</v>
      </c>
      <c r="F28" s="111">
        <v>3332</v>
      </c>
      <c r="G28" s="111">
        <v>2598</v>
      </c>
      <c r="H28" s="111">
        <v>11504</v>
      </c>
      <c r="I28" s="14"/>
    </row>
    <row r="29" spans="2:9" s="99" customFormat="1" ht="14" hidden="1" customHeight="1" outlineLevel="1" x14ac:dyDescent="0.35">
      <c r="B29" s="100" t="s">
        <v>309</v>
      </c>
      <c r="C29" s="110">
        <v>23865</v>
      </c>
      <c r="D29" s="111">
        <v>1726</v>
      </c>
      <c r="E29" s="111">
        <v>6611</v>
      </c>
      <c r="F29" s="111">
        <v>10692</v>
      </c>
      <c r="G29" s="111">
        <v>1003</v>
      </c>
      <c r="H29" s="111">
        <v>3833</v>
      </c>
      <c r="I29" s="14"/>
    </row>
    <row r="30" spans="2:9" s="99" customFormat="1" ht="14" hidden="1" customHeight="1" outlineLevel="1" x14ac:dyDescent="0.35">
      <c r="B30" s="100" t="s">
        <v>310</v>
      </c>
      <c r="C30" s="110">
        <v>38789</v>
      </c>
      <c r="D30" s="111">
        <v>479</v>
      </c>
      <c r="E30" s="111">
        <v>2230</v>
      </c>
      <c r="F30" s="111">
        <v>7622</v>
      </c>
      <c r="G30" s="111">
        <v>5826</v>
      </c>
      <c r="H30" s="111">
        <v>22632</v>
      </c>
      <c r="I30" s="14"/>
    </row>
    <row r="31" spans="2:9" s="99" customFormat="1" ht="14" hidden="1" customHeight="1" outlineLevel="1" x14ac:dyDescent="0.35">
      <c r="B31" s="100" t="s">
        <v>311</v>
      </c>
      <c r="C31" s="110">
        <v>7864</v>
      </c>
      <c r="D31" s="111">
        <v>248</v>
      </c>
      <c r="E31" s="111">
        <v>963</v>
      </c>
      <c r="F31" s="111">
        <v>3242</v>
      </c>
      <c r="G31" s="111">
        <v>1374</v>
      </c>
      <c r="H31" s="111">
        <v>2037</v>
      </c>
      <c r="I31" s="14"/>
    </row>
    <row r="32" spans="2:9" s="99" customFormat="1" ht="14" hidden="1" customHeight="1" outlineLevel="1" x14ac:dyDescent="0.35">
      <c r="B32" s="100" t="s">
        <v>312</v>
      </c>
      <c r="C32" s="110">
        <v>30225</v>
      </c>
      <c r="D32" s="111">
        <v>5274</v>
      </c>
      <c r="E32" s="111">
        <v>11525</v>
      </c>
      <c r="F32" s="111">
        <v>8128</v>
      </c>
      <c r="G32" s="111">
        <v>1444</v>
      </c>
      <c r="H32" s="111">
        <v>3854</v>
      </c>
      <c r="I32" s="14"/>
    </row>
    <row r="33" spans="2:9" s="99" customFormat="1" ht="14" hidden="1" customHeight="1" outlineLevel="1" x14ac:dyDescent="0.35">
      <c r="B33" s="100" t="s">
        <v>313</v>
      </c>
      <c r="C33" s="110">
        <v>13243</v>
      </c>
      <c r="D33" s="111">
        <v>2131</v>
      </c>
      <c r="E33" s="111">
        <v>3773</v>
      </c>
      <c r="F33" s="111">
        <v>3684</v>
      </c>
      <c r="G33" s="111">
        <v>1871</v>
      </c>
      <c r="H33" s="111">
        <v>1784</v>
      </c>
      <c r="I33" s="14"/>
    </row>
    <row r="34" spans="2:9" s="99" customFormat="1" ht="14" hidden="1" customHeight="1" outlineLevel="1" x14ac:dyDescent="0.35">
      <c r="B34" s="100" t="s">
        <v>314</v>
      </c>
      <c r="C34" s="110">
        <v>20672</v>
      </c>
      <c r="D34" s="111">
        <v>3407</v>
      </c>
      <c r="E34" s="111">
        <v>5254</v>
      </c>
      <c r="F34" s="111">
        <v>4794</v>
      </c>
      <c r="G34" s="111">
        <v>2080</v>
      </c>
      <c r="H34" s="111">
        <v>5137</v>
      </c>
      <c r="I34" s="14"/>
    </row>
    <row r="35" spans="2:9" ht="14" customHeight="1" collapsed="1" x14ac:dyDescent="0.3">
      <c r="B35" s="101" t="s">
        <v>57</v>
      </c>
      <c r="C35" s="61">
        <v>6552</v>
      </c>
      <c r="D35" s="14">
        <v>441</v>
      </c>
      <c r="E35" s="14">
        <v>836</v>
      </c>
      <c r="F35" s="14">
        <v>1293</v>
      </c>
      <c r="G35" s="56" t="s">
        <v>100</v>
      </c>
      <c r="H35" s="14">
        <v>3982</v>
      </c>
    </row>
    <row r="36" spans="2:9" ht="14" customHeight="1" x14ac:dyDescent="0.3">
      <c r="B36" s="101" t="s">
        <v>58</v>
      </c>
      <c r="C36" s="61">
        <v>28592</v>
      </c>
      <c r="D36" s="14">
        <v>1085</v>
      </c>
      <c r="E36" s="14">
        <v>4054</v>
      </c>
      <c r="F36" s="14">
        <v>9716</v>
      </c>
      <c r="G36" s="14">
        <v>5769</v>
      </c>
      <c r="H36" s="14">
        <v>7968</v>
      </c>
    </row>
    <row r="37" spans="2:9" ht="14" customHeight="1" x14ac:dyDescent="0.3">
      <c r="B37" s="103" t="s">
        <v>49</v>
      </c>
      <c r="C37" s="61">
        <v>254126</v>
      </c>
      <c r="D37" s="14">
        <v>77382</v>
      </c>
      <c r="E37" s="14">
        <v>98466</v>
      </c>
      <c r="F37" s="14">
        <v>54556</v>
      </c>
      <c r="G37" s="14">
        <v>11729</v>
      </c>
      <c r="H37" s="14">
        <v>11993</v>
      </c>
    </row>
    <row r="38" spans="2:9" ht="14" customHeight="1" x14ac:dyDescent="0.3">
      <c r="B38" s="101" t="s">
        <v>50</v>
      </c>
      <c r="C38" s="61">
        <f>+C39+C40+C41</f>
        <v>561694</v>
      </c>
      <c r="D38" s="14">
        <f t="shared" ref="D38:H38" si="1">+D39+D40+D41</f>
        <v>148558</v>
      </c>
      <c r="E38" s="14">
        <f t="shared" si="1"/>
        <v>147131</v>
      </c>
      <c r="F38" s="14">
        <f t="shared" si="1"/>
        <v>92193</v>
      </c>
      <c r="G38" s="14">
        <f t="shared" si="1"/>
        <v>20664</v>
      </c>
      <c r="H38" s="14">
        <f t="shared" si="1"/>
        <v>153148</v>
      </c>
    </row>
    <row r="39" spans="2:9" ht="14" hidden="1" customHeight="1" outlineLevel="1" x14ac:dyDescent="0.3">
      <c r="B39" s="100" t="s">
        <v>315</v>
      </c>
      <c r="C39" s="110">
        <v>69304</v>
      </c>
      <c r="D39" s="111">
        <v>27500</v>
      </c>
      <c r="E39" s="111">
        <v>19307</v>
      </c>
      <c r="F39" s="111">
        <v>15388</v>
      </c>
      <c r="G39" s="111">
        <v>3355</v>
      </c>
      <c r="H39" s="111">
        <v>3754</v>
      </c>
    </row>
    <row r="40" spans="2:9" ht="14" hidden="1" customHeight="1" outlineLevel="1" x14ac:dyDescent="0.3">
      <c r="B40" s="100" t="s">
        <v>316</v>
      </c>
      <c r="C40" s="110">
        <v>168658</v>
      </c>
      <c r="D40" s="111">
        <v>42503</v>
      </c>
      <c r="E40" s="111">
        <v>65457</v>
      </c>
      <c r="F40" s="111">
        <v>40602</v>
      </c>
      <c r="G40" s="111">
        <v>7923</v>
      </c>
      <c r="H40" s="111">
        <v>12173</v>
      </c>
    </row>
    <row r="41" spans="2:9" ht="14" hidden="1" customHeight="1" outlineLevel="1" x14ac:dyDescent="0.3">
      <c r="B41" s="100" t="s">
        <v>317</v>
      </c>
      <c r="C41" s="110">
        <v>323732</v>
      </c>
      <c r="D41" s="111">
        <v>78555</v>
      </c>
      <c r="E41" s="111">
        <v>62367</v>
      </c>
      <c r="F41" s="111">
        <v>36203</v>
      </c>
      <c r="G41" s="111">
        <v>9386</v>
      </c>
      <c r="H41" s="111">
        <v>137221</v>
      </c>
    </row>
    <row r="42" spans="2:9" ht="14" customHeight="1" collapsed="1" x14ac:dyDescent="0.3">
      <c r="B42" s="103" t="s">
        <v>51</v>
      </c>
      <c r="C42" s="61">
        <v>150339</v>
      </c>
      <c r="D42" s="14">
        <v>18036</v>
      </c>
      <c r="E42" s="14">
        <v>29361</v>
      </c>
      <c r="F42" s="14">
        <v>32022</v>
      </c>
      <c r="G42" s="14">
        <v>11398</v>
      </c>
      <c r="H42" s="14">
        <v>59522</v>
      </c>
    </row>
    <row r="43" spans="2:9" ht="14" customHeight="1" x14ac:dyDescent="0.3">
      <c r="B43" s="103" t="s">
        <v>52</v>
      </c>
      <c r="C43" s="61">
        <v>256811</v>
      </c>
      <c r="D43" s="14">
        <v>78007</v>
      </c>
      <c r="E43" s="14">
        <v>87539</v>
      </c>
      <c r="F43" s="14">
        <v>47409</v>
      </c>
      <c r="G43" s="14">
        <v>8104</v>
      </c>
      <c r="H43" s="14">
        <v>35752</v>
      </c>
    </row>
    <row r="44" spans="2:9" ht="14" customHeight="1" x14ac:dyDescent="0.3">
      <c r="B44" s="103" t="s">
        <v>61</v>
      </c>
      <c r="C44" s="61">
        <v>127301</v>
      </c>
      <c r="D44" s="14">
        <v>11025</v>
      </c>
      <c r="E44" s="14">
        <v>19111</v>
      </c>
      <c r="F44" s="14">
        <v>32946</v>
      </c>
      <c r="G44" s="14">
        <v>15086</v>
      </c>
      <c r="H44" s="14">
        <v>49133</v>
      </c>
    </row>
    <row r="45" spans="2:9" ht="14" customHeight="1" x14ac:dyDescent="0.3">
      <c r="B45" s="103" t="s">
        <v>60</v>
      </c>
      <c r="C45" s="61">
        <v>77473</v>
      </c>
      <c r="D45" s="14">
        <v>6590</v>
      </c>
      <c r="E45" s="14">
        <v>6694</v>
      </c>
      <c r="F45" s="14">
        <v>12079</v>
      </c>
      <c r="G45" s="14">
        <v>6090</v>
      </c>
      <c r="H45" s="14">
        <v>46020</v>
      </c>
    </row>
    <row r="46" spans="2:9" ht="14" customHeight="1" x14ac:dyDescent="0.3">
      <c r="B46" s="103" t="s">
        <v>59</v>
      </c>
      <c r="C46" s="61">
        <v>29192</v>
      </c>
      <c r="D46" s="14">
        <v>17873</v>
      </c>
      <c r="E46" s="14">
        <v>7842</v>
      </c>
      <c r="F46" s="14">
        <v>2476</v>
      </c>
      <c r="G46" s="14">
        <v>1001</v>
      </c>
      <c r="H46" s="56" t="s">
        <v>100</v>
      </c>
    </row>
    <row r="47" spans="2:9" ht="14" customHeight="1" x14ac:dyDescent="0.3">
      <c r="B47" s="103" t="s">
        <v>62</v>
      </c>
      <c r="C47" s="61">
        <v>159194</v>
      </c>
      <c r="D47" s="14">
        <v>50032</v>
      </c>
      <c r="E47" s="14">
        <v>39573</v>
      </c>
      <c r="F47" s="14">
        <v>32511</v>
      </c>
      <c r="G47" s="14">
        <v>11921</v>
      </c>
      <c r="H47" s="14">
        <v>25157</v>
      </c>
    </row>
    <row r="48" spans="2:9" ht="14" customHeight="1" x14ac:dyDescent="0.3">
      <c r="B48" s="103" t="s">
        <v>63</v>
      </c>
      <c r="C48" s="61">
        <v>304923</v>
      </c>
      <c r="D48" s="14">
        <v>16312</v>
      </c>
      <c r="E48" s="14">
        <v>24998</v>
      </c>
      <c r="F48" s="14">
        <v>38743</v>
      </c>
      <c r="G48" s="14">
        <v>27644</v>
      </c>
      <c r="H48" s="14">
        <v>197226</v>
      </c>
    </row>
    <row r="49" spans="2:8" ht="14" customHeight="1" x14ac:dyDescent="0.3">
      <c r="B49" s="103" t="s">
        <v>69</v>
      </c>
      <c r="C49" s="61">
        <v>13224</v>
      </c>
      <c r="D49" s="14">
        <v>378</v>
      </c>
      <c r="E49" s="14">
        <v>8936</v>
      </c>
      <c r="F49" s="14">
        <v>3236</v>
      </c>
      <c r="G49" s="14">
        <v>674</v>
      </c>
      <c r="H49" s="56" t="s">
        <v>100</v>
      </c>
    </row>
    <row r="50" spans="2:8" ht="14" customHeight="1" x14ac:dyDescent="0.3">
      <c r="B50" s="103" t="s">
        <v>64</v>
      </c>
      <c r="C50" s="61">
        <v>58929</v>
      </c>
      <c r="D50" s="14">
        <v>7073</v>
      </c>
      <c r="E50" s="14">
        <v>18526</v>
      </c>
      <c r="F50" s="14">
        <v>19148</v>
      </c>
      <c r="G50" s="14">
        <v>3776</v>
      </c>
      <c r="H50" s="14">
        <v>10406</v>
      </c>
    </row>
    <row r="51" spans="2:8" ht="14" customHeight="1" x14ac:dyDescent="0.3">
      <c r="B51" s="103" t="s">
        <v>65</v>
      </c>
      <c r="C51" s="61">
        <v>299232</v>
      </c>
      <c r="D51" s="14">
        <v>27179</v>
      </c>
      <c r="E51" s="14">
        <v>67280</v>
      </c>
      <c r="F51" s="14">
        <v>94549</v>
      </c>
      <c r="G51" s="14">
        <v>20158</v>
      </c>
      <c r="H51" s="14">
        <v>90066</v>
      </c>
    </row>
    <row r="52" spans="2:8" ht="14" customHeight="1" x14ac:dyDescent="0.3">
      <c r="B52" s="103" t="s">
        <v>66</v>
      </c>
      <c r="C52" s="61">
        <v>30353</v>
      </c>
      <c r="D52" s="14">
        <v>8069</v>
      </c>
      <c r="E52" s="14">
        <v>7773</v>
      </c>
      <c r="F52" s="14">
        <v>8315</v>
      </c>
      <c r="G52" s="14">
        <v>3979</v>
      </c>
      <c r="H52" s="14">
        <v>2217</v>
      </c>
    </row>
    <row r="53" spans="2:8" ht="14" customHeight="1" x14ac:dyDescent="0.3">
      <c r="B53" s="103" t="s">
        <v>67</v>
      </c>
      <c r="C53" s="61">
        <v>64286</v>
      </c>
      <c r="D53" s="14">
        <v>23566</v>
      </c>
      <c r="E53" s="14">
        <v>18666</v>
      </c>
      <c r="F53" s="14">
        <v>14568</v>
      </c>
      <c r="G53" s="14">
        <v>3539</v>
      </c>
      <c r="H53" s="14">
        <v>3947</v>
      </c>
    </row>
    <row r="54" spans="2:8" ht="14" customHeight="1" x14ac:dyDescent="0.3">
      <c r="B54" s="105" t="s">
        <v>68</v>
      </c>
      <c r="C54" s="162">
        <v>125</v>
      </c>
      <c r="D54" s="148">
        <v>54</v>
      </c>
      <c r="E54" s="148">
        <v>71</v>
      </c>
      <c r="F54" s="46" t="s">
        <v>100</v>
      </c>
      <c r="G54" s="46" t="s">
        <v>100</v>
      </c>
      <c r="H54" s="46" t="s">
        <v>100</v>
      </c>
    </row>
    <row r="55" spans="2:8" x14ac:dyDescent="0.3">
      <c r="B55" s="103"/>
      <c r="C55" s="11"/>
      <c r="D55" s="11"/>
      <c r="E55" s="11"/>
      <c r="F55" s="11"/>
      <c r="G55" s="11"/>
      <c r="H55" s="10"/>
    </row>
    <row r="56" spans="2:8" x14ac:dyDescent="0.3">
      <c r="C56" s="9"/>
      <c r="D56" s="9"/>
      <c r="E56" s="9"/>
      <c r="F56" s="9"/>
      <c r="G56" s="9"/>
      <c r="H56" s="9"/>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K56"/>
  <sheetViews>
    <sheetView zoomScaleNormal="100" workbookViewId="0">
      <selection activeCell="B35" sqref="B35"/>
    </sheetView>
  </sheetViews>
  <sheetFormatPr defaultColWidth="9.1796875" defaultRowHeight="10" outlineLevelRow="1" x14ac:dyDescent="0.2"/>
  <cols>
    <col min="1" max="1" width="3.54296875" style="10" customWidth="1"/>
    <col min="2" max="2" width="60.81640625" style="10" customWidth="1"/>
    <col min="3" max="3" width="10" style="11" customWidth="1"/>
    <col min="4" max="5" width="6.54296875" style="11" customWidth="1"/>
    <col min="6" max="6" width="10.81640625" style="11" customWidth="1"/>
    <col min="7" max="11" width="8.08984375" style="10" customWidth="1"/>
    <col min="12" max="167" width="9.1796875" style="10"/>
    <col min="168" max="168" width="51.1796875" style="10" customWidth="1"/>
    <col min="169" max="176" width="9.81640625" style="10" customWidth="1"/>
    <col min="177" max="423" width="9.1796875" style="10"/>
    <col min="424" max="424" width="51.1796875" style="10" customWidth="1"/>
    <col min="425" max="432" width="9.81640625" style="10" customWidth="1"/>
    <col min="433" max="679" width="9.1796875" style="10"/>
    <col min="680" max="680" width="51.1796875" style="10" customWidth="1"/>
    <col min="681" max="688" width="9.81640625" style="10" customWidth="1"/>
    <col min="689" max="935" width="9.1796875" style="10"/>
    <col min="936" max="936" width="51.1796875" style="10" customWidth="1"/>
    <col min="937" max="944" width="9.81640625" style="10" customWidth="1"/>
    <col min="945" max="1191" width="9.1796875" style="10"/>
    <col min="1192" max="1192" width="51.1796875" style="10" customWidth="1"/>
    <col min="1193" max="1200" width="9.81640625" style="10" customWidth="1"/>
    <col min="1201" max="1447" width="9.1796875" style="10"/>
    <col min="1448" max="1448" width="51.1796875" style="10" customWidth="1"/>
    <col min="1449" max="1456" width="9.81640625" style="10" customWidth="1"/>
    <col min="1457" max="1703" width="9.1796875" style="10"/>
    <col min="1704" max="1704" width="51.1796875" style="10" customWidth="1"/>
    <col min="1705" max="1712" width="9.81640625" style="10" customWidth="1"/>
    <col min="1713" max="1959" width="9.1796875" style="10"/>
    <col min="1960" max="1960" width="51.1796875" style="10" customWidth="1"/>
    <col min="1961" max="1968" width="9.81640625" style="10" customWidth="1"/>
    <col min="1969" max="2215" width="9.1796875" style="10"/>
    <col min="2216" max="2216" width="51.1796875" style="10" customWidth="1"/>
    <col min="2217" max="2224" width="9.81640625" style="10" customWidth="1"/>
    <col min="2225" max="2471" width="9.1796875" style="10"/>
    <col min="2472" max="2472" width="51.1796875" style="10" customWidth="1"/>
    <col min="2473" max="2480" width="9.81640625" style="10" customWidth="1"/>
    <col min="2481" max="2727" width="9.1796875" style="10"/>
    <col min="2728" max="2728" width="51.1796875" style="10" customWidth="1"/>
    <col min="2729" max="2736" width="9.81640625" style="10" customWidth="1"/>
    <col min="2737" max="2983" width="9.1796875" style="10"/>
    <col min="2984" max="2984" width="51.1796875" style="10" customWidth="1"/>
    <col min="2985" max="2992" width="9.81640625" style="10" customWidth="1"/>
    <col min="2993" max="3239" width="9.1796875" style="10"/>
    <col min="3240" max="3240" width="51.1796875" style="10" customWidth="1"/>
    <col min="3241" max="3248" width="9.81640625" style="10" customWidth="1"/>
    <col min="3249" max="3495" width="9.1796875" style="10"/>
    <col min="3496" max="3496" width="51.1796875" style="10" customWidth="1"/>
    <col min="3497" max="3504" width="9.81640625" style="10" customWidth="1"/>
    <col min="3505" max="3751" width="9.1796875" style="10"/>
    <col min="3752" max="3752" width="51.1796875" style="10" customWidth="1"/>
    <col min="3753" max="3760" width="9.81640625" style="10" customWidth="1"/>
    <col min="3761" max="4007" width="9.1796875" style="10"/>
    <col min="4008" max="4008" width="51.1796875" style="10" customWidth="1"/>
    <col min="4009" max="4016" width="9.81640625" style="10" customWidth="1"/>
    <col min="4017" max="4263" width="9.1796875" style="10"/>
    <col min="4264" max="4264" width="51.1796875" style="10" customWidth="1"/>
    <col min="4265" max="4272" width="9.81640625" style="10" customWidth="1"/>
    <col min="4273" max="4519" width="9.1796875" style="10"/>
    <col min="4520" max="4520" width="51.1796875" style="10" customWidth="1"/>
    <col min="4521" max="4528" width="9.81640625" style="10" customWidth="1"/>
    <col min="4529" max="4775" width="9.1796875" style="10"/>
    <col min="4776" max="4776" width="51.1796875" style="10" customWidth="1"/>
    <col min="4777" max="4784" width="9.81640625" style="10" customWidth="1"/>
    <col min="4785" max="5031" width="9.1796875" style="10"/>
    <col min="5032" max="5032" width="51.1796875" style="10" customWidth="1"/>
    <col min="5033" max="5040" width="9.81640625" style="10" customWidth="1"/>
    <col min="5041" max="5287" width="9.1796875" style="10"/>
    <col min="5288" max="5288" width="51.1796875" style="10" customWidth="1"/>
    <col min="5289" max="5296" width="9.81640625" style="10" customWidth="1"/>
    <col min="5297" max="5543" width="9.1796875" style="10"/>
    <col min="5544" max="5544" width="51.1796875" style="10" customWidth="1"/>
    <col min="5545" max="5552" width="9.81640625" style="10" customWidth="1"/>
    <col min="5553" max="5799" width="9.1796875" style="10"/>
    <col min="5800" max="5800" width="51.1796875" style="10" customWidth="1"/>
    <col min="5801" max="5808" width="9.81640625" style="10" customWidth="1"/>
    <col min="5809" max="6055" width="9.1796875" style="10"/>
    <col min="6056" max="6056" width="51.1796875" style="10" customWidth="1"/>
    <col min="6057" max="6064" width="9.81640625" style="10" customWidth="1"/>
    <col min="6065" max="6311" width="9.1796875" style="10"/>
    <col min="6312" max="6312" width="51.1796875" style="10" customWidth="1"/>
    <col min="6313" max="6320" width="9.81640625" style="10" customWidth="1"/>
    <col min="6321" max="6567" width="9.1796875" style="10"/>
    <col min="6568" max="6568" width="51.1796875" style="10" customWidth="1"/>
    <col min="6569" max="6576" width="9.81640625" style="10" customWidth="1"/>
    <col min="6577" max="6823" width="9.1796875" style="10"/>
    <col min="6824" max="6824" width="51.1796875" style="10" customWidth="1"/>
    <col min="6825" max="6832" width="9.81640625" style="10" customWidth="1"/>
    <col min="6833" max="7079" width="9.1796875" style="10"/>
    <col min="7080" max="7080" width="51.1796875" style="10" customWidth="1"/>
    <col min="7081" max="7088" width="9.81640625" style="10" customWidth="1"/>
    <col min="7089" max="7335" width="9.1796875" style="10"/>
    <col min="7336" max="7336" width="51.1796875" style="10" customWidth="1"/>
    <col min="7337" max="7344" width="9.81640625" style="10" customWidth="1"/>
    <col min="7345" max="7591" width="9.1796875" style="10"/>
    <col min="7592" max="7592" width="51.1796875" style="10" customWidth="1"/>
    <col min="7593" max="7600" width="9.81640625" style="10" customWidth="1"/>
    <col min="7601" max="7847" width="9.1796875" style="10"/>
    <col min="7848" max="7848" width="51.1796875" style="10" customWidth="1"/>
    <col min="7849" max="7856" width="9.81640625" style="10" customWidth="1"/>
    <col min="7857" max="8103" width="9.1796875" style="10"/>
    <col min="8104" max="8104" width="51.1796875" style="10" customWidth="1"/>
    <col min="8105" max="8112" width="9.81640625" style="10" customWidth="1"/>
    <col min="8113" max="8359" width="9.1796875" style="10"/>
    <col min="8360" max="8360" width="51.1796875" style="10" customWidth="1"/>
    <col min="8361" max="8368" width="9.81640625" style="10" customWidth="1"/>
    <col min="8369" max="8615" width="9.1796875" style="10"/>
    <col min="8616" max="8616" width="51.1796875" style="10" customWidth="1"/>
    <col min="8617" max="8624" width="9.81640625" style="10" customWidth="1"/>
    <col min="8625" max="8871" width="9.1796875" style="10"/>
    <col min="8872" max="8872" width="51.1796875" style="10" customWidth="1"/>
    <col min="8873" max="8880" width="9.81640625" style="10" customWidth="1"/>
    <col min="8881" max="9127" width="9.1796875" style="10"/>
    <col min="9128" max="9128" width="51.1796875" style="10" customWidth="1"/>
    <col min="9129" max="9136" width="9.81640625" style="10" customWidth="1"/>
    <col min="9137" max="9383" width="9.1796875" style="10"/>
    <col min="9384" max="9384" width="51.1796875" style="10" customWidth="1"/>
    <col min="9385" max="9392" width="9.81640625" style="10" customWidth="1"/>
    <col min="9393" max="9639" width="9.1796875" style="10"/>
    <col min="9640" max="9640" width="51.1796875" style="10" customWidth="1"/>
    <col min="9641" max="9648" width="9.81640625" style="10" customWidth="1"/>
    <col min="9649" max="9895" width="9.1796875" style="10"/>
    <col min="9896" max="9896" width="51.1796875" style="10" customWidth="1"/>
    <col min="9897" max="9904" width="9.81640625" style="10" customWidth="1"/>
    <col min="9905" max="10151" width="9.1796875" style="10"/>
    <col min="10152" max="10152" width="51.1796875" style="10" customWidth="1"/>
    <col min="10153" max="10160" width="9.81640625" style="10" customWidth="1"/>
    <col min="10161" max="10407" width="9.1796875" style="10"/>
    <col min="10408" max="10408" width="51.1796875" style="10" customWidth="1"/>
    <col min="10409" max="10416" width="9.81640625" style="10" customWidth="1"/>
    <col min="10417" max="10663" width="9.1796875" style="10"/>
    <col min="10664" max="10664" width="51.1796875" style="10" customWidth="1"/>
    <col min="10665" max="10672" width="9.81640625" style="10" customWidth="1"/>
    <col min="10673" max="10919" width="9.1796875" style="10"/>
    <col min="10920" max="10920" width="51.1796875" style="10" customWidth="1"/>
    <col min="10921" max="10928" width="9.81640625" style="10" customWidth="1"/>
    <col min="10929" max="11175" width="9.1796875" style="10"/>
    <col min="11176" max="11176" width="51.1796875" style="10" customWidth="1"/>
    <col min="11177" max="11184" width="9.81640625" style="10" customWidth="1"/>
    <col min="11185" max="11431" width="9.1796875" style="10"/>
    <col min="11432" max="11432" width="51.1796875" style="10" customWidth="1"/>
    <col min="11433" max="11440" width="9.81640625" style="10" customWidth="1"/>
    <col min="11441" max="11687" width="9.1796875" style="10"/>
    <col min="11688" max="11688" width="51.1796875" style="10" customWidth="1"/>
    <col min="11689" max="11696" width="9.81640625" style="10" customWidth="1"/>
    <col min="11697" max="11943" width="9.1796875" style="10"/>
    <col min="11944" max="11944" width="51.1796875" style="10" customWidth="1"/>
    <col min="11945" max="11952" width="9.81640625" style="10" customWidth="1"/>
    <col min="11953" max="12199" width="9.1796875" style="10"/>
    <col min="12200" max="12200" width="51.1796875" style="10" customWidth="1"/>
    <col min="12201" max="12208" width="9.81640625" style="10" customWidth="1"/>
    <col min="12209" max="12455" width="9.1796875" style="10"/>
    <col min="12456" max="12456" width="51.1796875" style="10" customWidth="1"/>
    <col min="12457" max="12464" width="9.81640625" style="10" customWidth="1"/>
    <col min="12465" max="12711" width="9.1796875" style="10"/>
    <col min="12712" max="12712" width="51.1796875" style="10" customWidth="1"/>
    <col min="12713" max="12720" width="9.81640625" style="10" customWidth="1"/>
    <col min="12721" max="12967" width="9.1796875" style="10"/>
    <col min="12968" max="12968" width="51.1796875" style="10" customWidth="1"/>
    <col min="12969" max="12976" width="9.81640625" style="10" customWidth="1"/>
    <col min="12977" max="13223" width="9.1796875" style="10"/>
    <col min="13224" max="13224" width="51.1796875" style="10" customWidth="1"/>
    <col min="13225" max="13232" width="9.81640625" style="10" customWidth="1"/>
    <col min="13233" max="13479" width="9.1796875" style="10"/>
    <col min="13480" max="13480" width="51.1796875" style="10" customWidth="1"/>
    <col min="13481" max="13488" width="9.81640625" style="10" customWidth="1"/>
    <col min="13489" max="13735" width="9.1796875" style="10"/>
    <col min="13736" max="13736" width="51.1796875" style="10" customWidth="1"/>
    <col min="13737" max="13744" width="9.81640625" style="10" customWidth="1"/>
    <col min="13745" max="13991" width="9.1796875" style="10"/>
    <col min="13992" max="13992" width="51.1796875" style="10" customWidth="1"/>
    <col min="13993" max="14000" width="9.81640625" style="10" customWidth="1"/>
    <col min="14001" max="14247" width="9.1796875" style="10"/>
    <col min="14248" max="14248" width="51.1796875" style="10" customWidth="1"/>
    <col min="14249" max="14256" width="9.81640625" style="10" customWidth="1"/>
    <col min="14257" max="14503" width="9.1796875" style="10"/>
    <col min="14504" max="14504" width="51.1796875" style="10" customWidth="1"/>
    <col min="14505" max="14512" width="9.81640625" style="10" customWidth="1"/>
    <col min="14513" max="14759" width="9.1796875" style="10"/>
    <col min="14760" max="14760" width="51.1796875" style="10" customWidth="1"/>
    <col min="14761" max="14768" width="9.81640625" style="10" customWidth="1"/>
    <col min="14769" max="15015" width="9.1796875" style="10"/>
    <col min="15016" max="15016" width="51.1796875" style="10" customWidth="1"/>
    <col min="15017" max="15024" width="9.81640625" style="10" customWidth="1"/>
    <col min="15025" max="15271" width="9.1796875" style="10"/>
    <col min="15272" max="15272" width="51.1796875" style="10" customWidth="1"/>
    <col min="15273" max="15280" width="9.81640625" style="10" customWidth="1"/>
    <col min="15281" max="15527" width="9.1796875" style="10"/>
    <col min="15528" max="15528" width="51.1796875" style="10" customWidth="1"/>
    <col min="15529" max="15536" width="9.81640625" style="10" customWidth="1"/>
    <col min="15537" max="15783" width="9.1796875" style="10"/>
    <col min="15784" max="15784" width="51.1796875" style="10" customWidth="1"/>
    <col min="15785" max="15792" width="9.81640625" style="10" customWidth="1"/>
    <col min="15793" max="16039" width="9.1796875" style="10"/>
    <col min="16040" max="16040" width="51.1796875" style="10" customWidth="1"/>
    <col min="16041" max="16048" width="9.81640625" style="10" customWidth="1"/>
    <col min="16049" max="16384" width="9.1796875" style="10"/>
  </cols>
  <sheetData>
    <row r="1" spans="2:11" s="1" customFormat="1" ht="17.25" customHeight="1" x14ac:dyDescent="0.3">
      <c r="B1" s="40"/>
      <c r="C1" s="41"/>
      <c r="D1" s="42"/>
      <c r="K1" s="36" t="s">
        <v>209</v>
      </c>
    </row>
    <row r="2" spans="2:11" s="1" customFormat="1" ht="19.5" customHeight="1" x14ac:dyDescent="0.3">
      <c r="B2" s="178" t="s">
        <v>208</v>
      </c>
      <c r="C2" s="178"/>
      <c r="D2" s="178"/>
      <c r="E2" s="178"/>
      <c r="F2" s="178"/>
      <c r="G2" s="178"/>
      <c r="H2" s="178"/>
      <c r="I2" s="178"/>
      <c r="J2" s="178"/>
      <c r="K2" s="178"/>
    </row>
    <row r="3" spans="2:11" s="1" customFormat="1" ht="15.75" customHeight="1" x14ac:dyDescent="0.3">
      <c r="B3" s="179">
        <v>2022</v>
      </c>
      <c r="C3" s="179"/>
      <c r="D3" s="179"/>
      <c r="E3" s="179"/>
      <c r="F3" s="179"/>
      <c r="G3" s="179"/>
      <c r="H3" s="179"/>
      <c r="I3" s="179"/>
      <c r="J3" s="179"/>
      <c r="K3" s="179"/>
    </row>
    <row r="4" spans="2:11" ht="12.65" customHeight="1" x14ac:dyDescent="0.2">
      <c r="B4" s="10" t="s">
        <v>115</v>
      </c>
      <c r="G4" s="11"/>
    </row>
    <row r="5" spans="2:11" ht="14.5" customHeight="1" x14ac:dyDescent="0.2">
      <c r="B5" s="37" t="s">
        <v>99</v>
      </c>
      <c r="C5" s="183" t="s">
        <v>89</v>
      </c>
      <c r="D5" s="183" t="s">
        <v>87</v>
      </c>
      <c r="E5" s="183" t="s">
        <v>86</v>
      </c>
      <c r="F5" s="183" t="s">
        <v>88</v>
      </c>
      <c r="G5" s="183" t="s">
        <v>207</v>
      </c>
      <c r="H5" s="184" t="s">
        <v>85</v>
      </c>
      <c r="I5" s="184" t="s">
        <v>84</v>
      </c>
      <c r="J5" s="184" t="s">
        <v>83</v>
      </c>
      <c r="K5" s="183" t="s">
        <v>82</v>
      </c>
    </row>
    <row r="6" spans="2:11" ht="51" customHeight="1" x14ac:dyDescent="0.25">
      <c r="B6" s="43" t="s">
        <v>46</v>
      </c>
      <c r="C6" s="193" t="s">
        <v>22</v>
      </c>
      <c r="D6" s="193" t="s">
        <v>23</v>
      </c>
      <c r="E6" s="193" t="s">
        <v>24</v>
      </c>
      <c r="F6" s="193" t="s">
        <v>25</v>
      </c>
      <c r="G6" s="193" t="s">
        <v>26</v>
      </c>
      <c r="H6" s="197" t="s">
        <v>26</v>
      </c>
      <c r="I6" s="197" t="s">
        <v>27</v>
      </c>
      <c r="J6" s="197" t="s">
        <v>28</v>
      </c>
      <c r="K6" s="193" t="s">
        <v>29</v>
      </c>
    </row>
    <row r="7" spans="2:11" ht="14" customHeight="1" x14ac:dyDescent="0.25">
      <c r="B7" s="40" t="s">
        <v>0</v>
      </c>
      <c r="C7" s="64">
        <f>+'Q29'!C7/'Q5'!D7*100</f>
        <v>24.754098360655739</v>
      </c>
      <c r="D7" s="64">
        <f>+'Q29'!D7/'Q5'!E7*100</f>
        <v>29.542131554612162</v>
      </c>
      <c r="E7" s="64">
        <f>+'Q29'!E7/'Q5'!F7*100</f>
        <v>39.91102585673304</v>
      </c>
      <c r="F7" s="64">
        <f>+'Q29'!F7/'Q5'!G7*100</f>
        <v>39.481457170987852</v>
      </c>
      <c r="G7" s="64">
        <f>+'Q29'!G7/'Q5'!H7*100</f>
        <v>31.768443346276033</v>
      </c>
      <c r="H7" s="64">
        <f>+'Q29'!H7/'Q5'!I7*100</f>
        <v>46.710566305338872</v>
      </c>
      <c r="I7" s="64">
        <f>+'Q29'!I7/'Q5'!J7*100</f>
        <v>49.06005052092933</v>
      </c>
      <c r="J7" s="64">
        <f>+'Q29'!J7/'Q5'!K7*100</f>
        <v>56.388579764899518</v>
      </c>
      <c r="K7" s="64">
        <f>+'Q29'!K7/'Q5'!L7*100</f>
        <v>32.855831037649217</v>
      </c>
    </row>
    <row r="8" spans="2:11" ht="14" customHeight="1" x14ac:dyDescent="0.2">
      <c r="B8" s="10" t="s">
        <v>53</v>
      </c>
      <c r="C8" s="31">
        <f>+'Q29'!C8/'Q5'!D8*100</f>
        <v>12.187299550994227</v>
      </c>
      <c r="D8" s="31">
        <f>+'Q29'!D8/'Q5'!E8*100</f>
        <v>15.898151518828621</v>
      </c>
      <c r="E8" s="31">
        <f>+'Q29'!E8/'Q5'!F8*100</f>
        <v>28.110001297185111</v>
      </c>
      <c r="F8" s="31">
        <f>+'Q29'!F8/'Q5'!G8*100</f>
        <v>31.818181818181817</v>
      </c>
      <c r="G8" s="31">
        <f>+'Q29'!G8/'Q5'!H8*100</f>
        <v>16</v>
      </c>
      <c r="H8" s="31">
        <f>+'Q29'!H8/'Q5'!I8*100</f>
        <v>33.199195171026155</v>
      </c>
      <c r="I8" s="31">
        <f>+'Q29'!I8/'Q5'!J8*100</f>
        <v>33.931777378815084</v>
      </c>
      <c r="J8" s="31">
        <f>+'Q29'!J8/'Q5'!K8*100</f>
        <v>40.139616055846425</v>
      </c>
      <c r="K8" s="31">
        <f>+'Q29'!K8/'Q5'!L8*100</f>
        <v>14.285714285714285</v>
      </c>
    </row>
    <row r="9" spans="2:11" ht="14" customHeight="1" x14ac:dyDescent="0.2">
      <c r="B9" s="10" t="s">
        <v>47</v>
      </c>
      <c r="C9" s="31">
        <f>+'Q29'!C9/'Q5'!D9*100</f>
        <v>56.666666666666664</v>
      </c>
      <c r="D9" s="31">
        <f>+'Q29'!D9/'Q5'!E9*100</f>
        <v>44.131195872489407</v>
      </c>
      <c r="E9" s="31">
        <f>+'Q29'!E9/'Q5'!F9*100</f>
        <v>62.54562043795621</v>
      </c>
      <c r="F9" s="31">
        <f>+'Q29'!F9/'Q5'!G9*100</f>
        <v>36</v>
      </c>
      <c r="G9" s="31">
        <f>+'Q29'!G9/'Q5'!H9*100</f>
        <v>100</v>
      </c>
      <c r="H9" s="31">
        <f>+'Q29'!H9/'Q5'!I9*100</f>
        <v>64.285714285714292</v>
      </c>
      <c r="I9" s="31">
        <f>+'Q29'!I9/'Q5'!J9*100</f>
        <v>65.189873417721529</v>
      </c>
      <c r="J9" s="31">
        <f>+'Q29'!J9/'Q5'!K9*100</f>
        <v>57.03125</v>
      </c>
      <c r="K9" s="31">
        <f>+'Q29'!K9/'Q5'!L9*100</f>
        <v>75</v>
      </c>
    </row>
    <row r="10" spans="2:11" ht="14" customHeight="1" x14ac:dyDescent="0.2">
      <c r="B10" s="10" t="s">
        <v>48</v>
      </c>
      <c r="C10" s="31">
        <f>+'Q29'!C10/'Q5'!D10*100</f>
        <v>33.062468257998987</v>
      </c>
      <c r="D10" s="31">
        <f>+'Q29'!D10/'Q5'!E10*100</f>
        <v>36.315580961005153</v>
      </c>
      <c r="E10" s="31">
        <f>+'Q29'!E10/'Q5'!F10*100</f>
        <v>48.767763525390372</v>
      </c>
      <c r="F10" s="31">
        <f>+'Q29'!F10/'Q5'!G10*100</f>
        <v>58.22784810126582</v>
      </c>
      <c r="G10" s="31">
        <f>+'Q29'!G10/'Q5'!H10*100</f>
        <v>48.960739030023092</v>
      </c>
      <c r="H10" s="31">
        <f>+'Q29'!H10/'Q5'!I10*100</f>
        <v>56.755282890252211</v>
      </c>
      <c r="I10" s="31">
        <f>+'Q29'!I10/'Q5'!J10*100</f>
        <v>58.251975825197576</v>
      </c>
      <c r="J10" s="31">
        <f>+'Q29'!J10/'Q5'!K10*100</f>
        <v>69.868995633187765</v>
      </c>
      <c r="K10" s="31">
        <f>+'Q29'!K10/'Q5'!L10*100</f>
        <v>56.881851400730824</v>
      </c>
    </row>
    <row r="11" spans="2:11" s="99" customFormat="1" ht="14" hidden="1" customHeight="1" outlineLevel="1" x14ac:dyDescent="0.35">
      <c r="B11" s="100" t="s">
        <v>291</v>
      </c>
      <c r="C11" s="114">
        <f>+'Q29'!C11/'Q5'!D11*100</f>
        <v>50.810810810810814</v>
      </c>
      <c r="D11" s="114">
        <f>+'Q29'!D11/'Q5'!E11*100</f>
        <v>41.141378251524323</v>
      </c>
      <c r="E11" s="114">
        <f>+'Q29'!E11/'Q5'!F11*100</f>
        <v>46.655791190864598</v>
      </c>
      <c r="F11" s="114">
        <f>+'Q29'!F11/'Q5'!G11*100</f>
        <v>53.333333333333336</v>
      </c>
      <c r="G11" s="114">
        <f>+'Q29'!G11/'Q5'!H11*100</f>
        <v>43.902439024390247</v>
      </c>
      <c r="H11" s="114">
        <f>+'Q29'!H11/'Q5'!I11*100</f>
        <v>61.559507523939807</v>
      </c>
      <c r="I11" s="114">
        <f>+'Q29'!I11/'Q5'!J11*100</f>
        <v>61.388514020092963</v>
      </c>
      <c r="J11" s="114">
        <f>+'Q29'!J11/'Q5'!K11*100</f>
        <v>63.928571428571423</v>
      </c>
      <c r="K11" s="114">
        <f>+'Q29'!K11/'Q5'!L11*100</f>
        <v>47.368421052631575</v>
      </c>
    </row>
    <row r="12" spans="2:11" s="99" customFormat="1" ht="14" hidden="1" customHeight="1" outlineLevel="1" x14ac:dyDescent="0.35">
      <c r="B12" s="100" t="s">
        <v>292</v>
      </c>
      <c r="C12" s="114">
        <f>+'Q29'!C12/'Q5'!D12*100</f>
        <v>32.978723404255319</v>
      </c>
      <c r="D12" s="114">
        <f>+'Q29'!D12/'Q5'!E12*100</f>
        <v>38.828029907842115</v>
      </c>
      <c r="E12" s="114">
        <f>+'Q29'!E12/'Q5'!F12*100</f>
        <v>47.567954220314732</v>
      </c>
      <c r="F12" s="114">
        <f>+'Q29'!F12/'Q5'!G12*100</f>
        <v>23.595505617977526</v>
      </c>
      <c r="G12" s="114">
        <f>+'Q29'!G12/'Q5'!H12*100</f>
        <v>60</v>
      </c>
      <c r="H12" s="114">
        <f>+'Q29'!H12/'Q5'!I12*100</f>
        <v>40.229885057471265</v>
      </c>
      <c r="I12" s="114">
        <f>+'Q29'!I12/'Q5'!J12*100</f>
        <v>48.847310390912128</v>
      </c>
      <c r="J12" s="114">
        <f>+'Q29'!J12/'Q5'!K12*100</f>
        <v>49.038461538461533</v>
      </c>
      <c r="K12" s="114">
        <f>+'Q29'!K12/'Q5'!L12*100</f>
        <v>70</v>
      </c>
    </row>
    <row r="13" spans="2:11" s="99" customFormat="1" ht="14" hidden="1" customHeight="1" outlineLevel="1" x14ac:dyDescent="0.35">
      <c r="B13" s="100" t="s">
        <v>293</v>
      </c>
      <c r="C13" s="141" t="s">
        <v>100</v>
      </c>
      <c r="D13" s="114">
        <f>+'Q29'!D13/'Q5'!E13*100</f>
        <v>65.555555555555557</v>
      </c>
      <c r="E13" s="114">
        <f>+'Q29'!E13/'Q5'!F13*100</f>
        <v>66.206896551724142</v>
      </c>
      <c r="F13" s="141" t="s">
        <v>100</v>
      </c>
      <c r="G13" s="141" t="s">
        <v>100</v>
      </c>
      <c r="H13" s="114">
        <f>+'Q29'!H13/'Q5'!I13*100</f>
        <v>88.235294117647058</v>
      </c>
      <c r="I13" s="114">
        <f>+'Q29'!I13/'Q5'!J13*100</f>
        <v>91.666666666666657</v>
      </c>
      <c r="J13" s="114">
        <f>+'Q29'!J13/'Q5'!K13*100</f>
        <v>93.75</v>
      </c>
      <c r="K13" s="141" t="s">
        <v>100</v>
      </c>
    </row>
    <row r="14" spans="2:11" s="99" customFormat="1" ht="14" hidden="1" customHeight="1" outlineLevel="1" x14ac:dyDescent="0.35">
      <c r="B14" s="100" t="s">
        <v>294</v>
      </c>
      <c r="C14" s="114">
        <f>+'Q29'!C14/'Q5'!D14*100</f>
        <v>39.416058394160586</v>
      </c>
      <c r="D14" s="114">
        <f>+'Q29'!D14/'Q5'!E14*100</f>
        <v>36.027820710973721</v>
      </c>
      <c r="E14" s="114">
        <f>+'Q29'!E14/'Q5'!F14*100</f>
        <v>44.033508599946529</v>
      </c>
      <c r="F14" s="114">
        <f>+'Q29'!F14/'Q5'!G14*100</f>
        <v>36.274509803921568</v>
      </c>
      <c r="G14" s="114">
        <f>+'Q29'!G14/'Q5'!H14*100</f>
        <v>44.444444444444443</v>
      </c>
      <c r="H14" s="114">
        <f>+'Q29'!H14/'Q5'!I14*100</f>
        <v>50.74074074074074</v>
      </c>
      <c r="I14" s="114">
        <f>+'Q29'!I14/'Q5'!J14*100</f>
        <v>49.930069930069934</v>
      </c>
      <c r="J14" s="114">
        <f>+'Q29'!J14/'Q5'!K14*100</f>
        <v>60.069444444444443</v>
      </c>
      <c r="K14" s="114">
        <f>+'Q29'!K14/'Q5'!L14*100</f>
        <v>26.923076923076923</v>
      </c>
    </row>
    <row r="15" spans="2:11" s="99" customFormat="1" ht="14" hidden="1" customHeight="1" outlineLevel="1" x14ac:dyDescent="0.35">
      <c r="B15" s="100" t="s">
        <v>295</v>
      </c>
      <c r="C15" s="114">
        <f>+'Q29'!C15/'Q5'!D15*100</f>
        <v>15.238095238095239</v>
      </c>
      <c r="D15" s="114">
        <f>+'Q29'!D15/'Q5'!E15*100</f>
        <v>23.132121594448606</v>
      </c>
      <c r="E15" s="114">
        <f>+'Q29'!E15/'Q5'!F15*100</f>
        <v>31.642971185280928</v>
      </c>
      <c r="F15" s="114">
        <f>+'Q29'!F15/'Q5'!G15*100</f>
        <v>42.68292682926829</v>
      </c>
      <c r="G15" s="114">
        <f>+'Q29'!G15/'Q5'!H15*100</f>
        <v>47.619047619047613</v>
      </c>
      <c r="H15" s="114">
        <f>+'Q29'!H15/'Q5'!I15*100</f>
        <v>32.682926829268297</v>
      </c>
      <c r="I15" s="114">
        <f>+'Q29'!I15/'Q5'!J15*100</f>
        <v>39.46731234866828</v>
      </c>
      <c r="J15" s="114">
        <f>+'Q29'!J15/'Q5'!K15*100</f>
        <v>47.337278106508876</v>
      </c>
      <c r="K15" s="141" t="s">
        <v>100</v>
      </c>
    </row>
    <row r="16" spans="2:11" s="99" customFormat="1" ht="14" hidden="1" customHeight="1" outlineLevel="1" x14ac:dyDescent="0.35">
      <c r="B16" s="100" t="s">
        <v>296</v>
      </c>
      <c r="C16" s="114">
        <f>+'Q29'!C16/'Q5'!D16*100</f>
        <v>13.114754098360656</v>
      </c>
      <c r="D16" s="114">
        <f>+'Q29'!D16/'Q5'!E16*100</f>
        <v>20.011870610347216</v>
      </c>
      <c r="E16" s="114">
        <f>+'Q29'!E16/'Q5'!F16*100</f>
        <v>33.748810656517605</v>
      </c>
      <c r="F16" s="114">
        <f>+'Q29'!F16/'Q5'!G16*100</f>
        <v>33.333333333333329</v>
      </c>
      <c r="G16" s="114">
        <f>+'Q29'!G16/'Q5'!H16*100</f>
        <v>37.5</v>
      </c>
      <c r="H16" s="114">
        <f>+'Q29'!H16/'Q5'!I16*100</f>
        <v>41.726618705035975</v>
      </c>
      <c r="I16" s="114">
        <f>+'Q29'!I16/'Q5'!J16*100</f>
        <v>43.956043956043956</v>
      </c>
      <c r="J16" s="114">
        <f>+'Q29'!J16/'Q5'!K16*100</f>
        <v>45.97156398104265</v>
      </c>
      <c r="K16" s="114">
        <f>+'Q29'!K16/'Q5'!L16*100</f>
        <v>14.285714285714285</v>
      </c>
    </row>
    <row r="17" spans="2:11" s="99" customFormat="1" ht="14" hidden="1" customHeight="1" outlineLevel="1" x14ac:dyDescent="0.35">
      <c r="B17" s="100" t="s">
        <v>297</v>
      </c>
      <c r="C17" s="114">
        <f>+'Q29'!C17/'Q5'!D17*100</f>
        <v>39.490445859872615</v>
      </c>
      <c r="D17" s="114">
        <f>+'Q29'!D17/'Q5'!E17*100</f>
        <v>38.692579505300351</v>
      </c>
      <c r="E17" s="114">
        <f>+'Q29'!E17/'Q5'!F17*100</f>
        <v>48.346966598500337</v>
      </c>
      <c r="F17" s="114">
        <f>+'Q29'!F17/'Q5'!G17*100</f>
        <v>49.6</v>
      </c>
      <c r="G17" s="114">
        <f>+'Q29'!G17/'Q5'!H17*100</f>
        <v>41.666666666666671</v>
      </c>
      <c r="H17" s="114">
        <f>+'Q29'!H17/'Q5'!I17*100</f>
        <v>52.293577981651374</v>
      </c>
      <c r="I17" s="114">
        <f>+'Q29'!I17/'Q5'!J17*100</f>
        <v>57.387247278382581</v>
      </c>
      <c r="J17" s="114">
        <f>+'Q29'!J17/'Q5'!K17*100</f>
        <v>77.070063694267517</v>
      </c>
      <c r="K17" s="114">
        <f>+'Q29'!K17/'Q5'!L17*100</f>
        <v>68.181818181818173</v>
      </c>
    </row>
    <row r="18" spans="2:11" s="99" customFormat="1" ht="14" hidden="1" customHeight="1" outlineLevel="1" x14ac:dyDescent="0.35">
      <c r="B18" s="100" t="s">
        <v>298</v>
      </c>
      <c r="C18" s="114">
        <f>+'Q29'!C18/'Q5'!D18*100</f>
        <v>50</v>
      </c>
      <c r="D18" s="114">
        <f>+'Q29'!D18/'Q5'!E18*100</f>
        <v>53.630705394190869</v>
      </c>
      <c r="E18" s="114">
        <f>+'Q29'!E18/'Q5'!F18*100</f>
        <v>48.86203423967774</v>
      </c>
      <c r="F18" s="114">
        <f>+'Q29'!F18/'Q5'!G18*100</f>
        <v>79.245283018867923</v>
      </c>
      <c r="G18" s="114">
        <f>+'Q29'!G18/'Q5'!H18*100</f>
        <v>33.333333333333329</v>
      </c>
      <c r="H18" s="114">
        <f>+'Q29'!H18/'Q5'!I18*100</f>
        <v>50.56818181818182</v>
      </c>
      <c r="I18" s="114">
        <f>+'Q29'!I18/'Q5'!J18*100</f>
        <v>50.503919372900342</v>
      </c>
      <c r="J18" s="114">
        <f>+'Q29'!J18/'Q5'!K18*100</f>
        <v>46.723044397463006</v>
      </c>
      <c r="K18" s="114">
        <f>+'Q29'!K18/'Q5'!L18*100</f>
        <v>36.363636363636367</v>
      </c>
    </row>
    <row r="19" spans="2:11" s="99" customFormat="1" ht="14" hidden="1" customHeight="1" outlineLevel="1" x14ac:dyDescent="0.35">
      <c r="B19" s="100" t="s">
        <v>299</v>
      </c>
      <c r="C19" s="114">
        <f>+'Q29'!C19/'Q5'!D19*100</f>
        <v>12.5</v>
      </c>
      <c r="D19" s="114">
        <f>+'Q29'!D19/'Q5'!E19*100</f>
        <v>29.407051282051285</v>
      </c>
      <c r="E19" s="114">
        <f>+'Q29'!E19/'Q5'!F19*100</f>
        <v>34.457197513151598</v>
      </c>
      <c r="F19" s="114">
        <f>+'Q29'!F19/'Q5'!G19*100</f>
        <v>25.333333333333336</v>
      </c>
      <c r="G19" s="114">
        <f>+'Q29'!G19/'Q5'!H19*100</f>
        <v>25</v>
      </c>
      <c r="H19" s="114">
        <f>+'Q29'!H19/'Q5'!I19*100</f>
        <v>41.044776119402989</v>
      </c>
      <c r="I19" s="114">
        <f>+'Q29'!I19/'Q5'!J19*100</f>
        <v>41.888111888111887</v>
      </c>
      <c r="J19" s="114">
        <f>+'Q29'!J19/'Q5'!K19*100</f>
        <v>57.792207792207797</v>
      </c>
      <c r="K19" s="114">
        <f>+'Q29'!K19/'Q5'!L19*100</f>
        <v>62.5</v>
      </c>
    </row>
    <row r="20" spans="2:11" s="99" customFormat="1" ht="14" hidden="1" customHeight="1" outlineLevel="1" x14ac:dyDescent="0.35">
      <c r="B20" s="100" t="s">
        <v>300</v>
      </c>
      <c r="C20" s="141" t="s">
        <v>100</v>
      </c>
      <c r="D20" s="114">
        <f>+'Q29'!D20/'Q5'!E20*100</f>
        <v>67.906976744186039</v>
      </c>
      <c r="E20" s="114">
        <f>+'Q29'!E20/'Q5'!F20*100</f>
        <v>72.826086956521735</v>
      </c>
      <c r="F20" s="141" t="s">
        <v>100</v>
      </c>
      <c r="G20" s="141" t="s">
        <v>100</v>
      </c>
      <c r="H20" s="114">
        <f>+'Q29'!H20/'Q5'!I20*100</f>
        <v>72.58064516129032</v>
      </c>
      <c r="I20" s="114">
        <f>+'Q29'!I20/'Q5'!J20*100</f>
        <v>69.128787878787875</v>
      </c>
      <c r="J20" s="114">
        <f>+'Q29'!J20/'Q5'!K20*100</f>
        <v>73.68421052631578</v>
      </c>
      <c r="K20" s="114">
        <f>+'Q29'!K20/'Q5'!L20*100</f>
        <v>100</v>
      </c>
    </row>
    <row r="21" spans="2:11" s="99" customFormat="1" ht="14" hidden="1" customHeight="1" outlineLevel="1" x14ac:dyDescent="0.35">
      <c r="B21" s="100" t="s">
        <v>301</v>
      </c>
      <c r="C21" s="114">
        <f>+'Q29'!C21/'Q5'!D21*100</f>
        <v>54.54545454545454</v>
      </c>
      <c r="D21" s="114">
        <f>+'Q29'!D21/'Q5'!E21*100</f>
        <v>61.137440758293835</v>
      </c>
      <c r="E21" s="114">
        <f>+'Q29'!E21/'Q5'!F21*100</f>
        <v>66.541019955654107</v>
      </c>
      <c r="F21" s="114">
        <f>+'Q29'!F21/'Q5'!G21*100</f>
        <v>71.875</v>
      </c>
      <c r="G21" s="114">
        <f>+'Q29'!G21/'Q5'!H21*100</f>
        <v>85.714285714285708</v>
      </c>
      <c r="H21" s="114">
        <f>+'Q29'!H21/'Q5'!I21*100</f>
        <v>69.696969696969703</v>
      </c>
      <c r="I21" s="114">
        <f>+'Q29'!I21/'Q5'!J21*100</f>
        <v>67.62699014404852</v>
      </c>
      <c r="J21" s="114">
        <f>+'Q29'!J21/'Q5'!K21*100</f>
        <v>77.005347593582883</v>
      </c>
      <c r="K21" s="114">
        <f>+'Q29'!K21/'Q5'!L21*100</f>
        <v>75</v>
      </c>
    </row>
    <row r="22" spans="2:11" s="99" customFormat="1" ht="14" hidden="1" customHeight="1" outlineLevel="1" x14ac:dyDescent="0.35">
      <c r="B22" s="100" t="s">
        <v>302</v>
      </c>
      <c r="C22" s="114">
        <f>+'Q29'!C22/'Q5'!D22*100</f>
        <v>33.333333333333329</v>
      </c>
      <c r="D22" s="114">
        <f>+'Q29'!D22/'Q5'!E22*100</f>
        <v>66.924351187189401</v>
      </c>
      <c r="E22" s="114">
        <f>+'Q29'!E22/'Q5'!F22*100</f>
        <v>77.307692307692307</v>
      </c>
      <c r="F22" s="114">
        <f>+'Q29'!F22/'Q5'!G22*100</f>
        <v>72.727272727272734</v>
      </c>
      <c r="G22" s="114">
        <f>+'Q29'!G22/'Q5'!H22*100</f>
        <v>83.333333333333343</v>
      </c>
      <c r="H22" s="114">
        <f>+'Q29'!H22/'Q5'!I22*100</f>
        <v>75.485436893203882</v>
      </c>
      <c r="I22" s="114">
        <f>+'Q29'!I22/'Q5'!J22*100</f>
        <v>77.018633540372676</v>
      </c>
      <c r="J22" s="114">
        <f>+'Q29'!J22/'Q5'!K22*100</f>
        <v>85.6</v>
      </c>
      <c r="K22" s="114">
        <f>+'Q29'!K22/'Q5'!L22*100</f>
        <v>83.582089552238799</v>
      </c>
    </row>
    <row r="23" spans="2:11" s="99" customFormat="1" ht="14" hidden="1" customHeight="1" outlineLevel="1" x14ac:dyDescent="0.35">
      <c r="B23" s="100" t="s">
        <v>303</v>
      </c>
      <c r="C23" s="114">
        <f>+'Q29'!C23/'Q5'!D23*100</f>
        <v>48.979591836734691</v>
      </c>
      <c r="D23" s="114">
        <f>+'Q29'!D23/'Q5'!E23*100</f>
        <v>53.994599745870396</v>
      </c>
      <c r="E23" s="114">
        <f>+'Q29'!E23/'Q5'!F23*100</f>
        <v>68.471698113207552</v>
      </c>
      <c r="F23" s="114">
        <f>+'Q29'!F23/'Q5'!G23*100</f>
        <v>74.319066147859928</v>
      </c>
      <c r="G23" s="114">
        <f>+'Q29'!G23/'Q5'!H23*100</f>
        <v>75</v>
      </c>
      <c r="H23" s="114">
        <f>+'Q29'!H23/'Q5'!I23*100</f>
        <v>56.728232189973617</v>
      </c>
      <c r="I23" s="114">
        <f>+'Q29'!I23/'Q5'!J23*100</f>
        <v>67.904423635776553</v>
      </c>
      <c r="J23" s="114">
        <f>+'Q29'!J23/'Q5'!K23*100</f>
        <v>81.234866828087178</v>
      </c>
      <c r="K23" s="114">
        <f>+'Q29'!K23/'Q5'!L23*100</f>
        <v>80.952380952380949</v>
      </c>
    </row>
    <row r="24" spans="2:11" s="99" customFormat="1" ht="14" hidden="1" customHeight="1" outlineLevel="1" x14ac:dyDescent="0.35">
      <c r="B24" s="100" t="s">
        <v>304</v>
      </c>
      <c r="C24" s="114">
        <f>+'Q29'!C24/'Q5'!D24*100</f>
        <v>25.110132158590311</v>
      </c>
      <c r="D24" s="114">
        <f>+'Q29'!D24/'Q5'!E24*100</f>
        <v>34.757231181633443</v>
      </c>
      <c r="E24" s="114">
        <f>+'Q29'!E24/'Q5'!F24*100</f>
        <v>45.75839985963681</v>
      </c>
      <c r="F24" s="114">
        <f>+'Q29'!F24/'Q5'!G24*100</f>
        <v>51.231527093596064</v>
      </c>
      <c r="G24" s="114">
        <f>+'Q29'!G24/'Q5'!H24*100</f>
        <v>28.571428571428569</v>
      </c>
      <c r="H24" s="114">
        <f>+'Q29'!H24/'Q5'!I24*100</f>
        <v>48.045977011494251</v>
      </c>
      <c r="I24" s="114">
        <f>+'Q29'!I24/'Q5'!J24*100</f>
        <v>51.831711505437895</v>
      </c>
      <c r="J24" s="114">
        <f>+'Q29'!J24/'Q5'!K24*100</f>
        <v>67.524115755627008</v>
      </c>
      <c r="K24" s="114">
        <f>+'Q29'!K24/'Q5'!L24*100</f>
        <v>50</v>
      </c>
    </row>
    <row r="25" spans="2:11" s="99" customFormat="1" ht="14" hidden="1" customHeight="1" outlineLevel="1" x14ac:dyDescent="0.35">
      <c r="B25" s="100" t="s">
        <v>305</v>
      </c>
      <c r="C25" s="114">
        <f>+'Q29'!C25/'Q5'!D25*100</f>
        <v>47.058823529411761</v>
      </c>
      <c r="D25" s="114">
        <f>+'Q29'!D25/'Q5'!E25*100</f>
        <v>58.326547231270354</v>
      </c>
      <c r="E25" s="114">
        <f>+'Q29'!E25/'Q5'!F25*100</f>
        <v>67.361111111111114</v>
      </c>
      <c r="F25" s="114">
        <f>+'Q29'!F25/'Q5'!G25*100</f>
        <v>75.409836065573771</v>
      </c>
      <c r="G25" s="114">
        <f>+'Q29'!G25/'Q5'!H25*100</f>
        <v>50</v>
      </c>
      <c r="H25" s="114">
        <f>+'Q29'!H25/'Q5'!I25*100</f>
        <v>73.109243697478988</v>
      </c>
      <c r="I25" s="114">
        <f>+'Q29'!I25/'Q5'!J25*100</f>
        <v>72.156013001083423</v>
      </c>
      <c r="J25" s="114">
        <f>+'Q29'!J25/'Q5'!K25*100</f>
        <v>79.017857142857139</v>
      </c>
      <c r="K25" s="114">
        <f>+'Q29'!K25/'Q5'!L25*100</f>
        <v>57.142857142857139</v>
      </c>
    </row>
    <row r="26" spans="2:11" s="99" customFormat="1" ht="14" hidden="1" customHeight="1" outlineLevel="1" x14ac:dyDescent="0.35">
      <c r="B26" s="100" t="s">
        <v>306</v>
      </c>
      <c r="C26" s="114">
        <f>+'Q29'!C26/'Q5'!D26*100</f>
        <v>27.108433734939759</v>
      </c>
      <c r="D26" s="114">
        <f>+'Q29'!D26/'Q5'!E26*100</f>
        <v>32.702545519617054</v>
      </c>
      <c r="E26" s="114">
        <f>+'Q29'!E26/'Q5'!F26*100</f>
        <v>40.527829601990049</v>
      </c>
      <c r="F26" s="114">
        <f>+'Q29'!F26/'Q5'!G26*100</f>
        <v>52.745849297573436</v>
      </c>
      <c r="G26" s="114">
        <f>+'Q29'!G26/'Q5'!H26*100</f>
        <v>50.549450549450547</v>
      </c>
      <c r="H26" s="114">
        <f>+'Q29'!H26/'Q5'!I26*100</f>
        <v>41.501976284584977</v>
      </c>
      <c r="I26" s="114">
        <f>+'Q29'!I26/'Q5'!J26*100</f>
        <v>49.082502528536338</v>
      </c>
      <c r="J26" s="114">
        <f>+'Q29'!J26/'Q5'!K26*100</f>
        <v>62.170447578172904</v>
      </c>
      <c r="K26" s="114">
        <f>+'Q29'!K26/'Q5'!L26*100</f>
        <v>40.909090909090914</v>
      </c>
    </row>
    <row r="27" spans="2:11" s="99" customFormat="1" ht="14" hidden="1" customHeight="1" outlineLevel="1" x14ac:dyDescent="0.35">
      <c r="B27" s="100" t="s">
        <v>307</v>
      </c>
      <c r="C27" s="114">
        <f>+'Q29'!C27/'Q5'!D27*100</f>
        <v>57.142857142857139</v>
      </c>
      <c r="D27" s="114">
        <f>+'Q29'!D27/'Q5'!E27*100</f>
        <v>61.436464088397791</v>
      </c>
      <c r="E27" s="114">
        <f>+'Q29'!E27/'Q5'!F27*100</f>
        <v>60.638063806380636</v>
      </c>
      <c r="F27" s="114">
        <f>+'Q29'!F27/'Q5'!G27*100</f>
        <v>61.53846153846154</v>
      </c>
      <c r="G27" s="114">
        <f>+'Q29'!G27/'Q5'!H27*100</f>
        <v>50</v>
      </c>
      <c r="H27" s="114">
        <f>+'Q29'!H27/'Q5'!I27*100</f>
        <v>61.666666666666671</v>
      </c>
      <c r="I27" s="114">
        <f>+'Q29'!I27/'Q5'!J27*100</f>
        <v>70.066061106523534</v>
      </c>
      <c r="J27" s="114">
        <f>+'Q29'!J27/'Q5'!K27*100</f>
        <v>79.487179487179489</v>
      </c>
      <c r="K27" s="114">
        <f>+'Q29'!K27/'Q5'!L27*100</f>
        <v>80.722891566265062</v>
      </c>
    </row>
    <row r="28" spans="2:11" s="99" customFormat="1" ht="14" hidden="1" customHeight="1" outlineLevel="1" x14ac:dyDescent="0.35">
      <c r="B28" s="100" t="s">
        <v>308</v>
      </c>
      <c r="C28" s="114">
        <f>+'Q29'!C28/'Q5'!D28*100</f>
        <v>54.54545454545454</v>
      </c>
      <c r="D28" s="114">
        <f>+'Q29'!D28/'Q5'!E28*100</f>
        <v>57.280160665614687</v>
      </c>
      <c r="E28" s="114">
        <f>+'Q29'!E28/'Q5'!F28*100</f>
        <v>65.147679324894511</v>
      </c>
      <c r="F28" s="114">
        <f>+'Q29'!F28/'Q5'!G28*100</f>
        <v>78.048780487804876</v>
      </c>
      <c r="G28" s="114">
        <f>+'Q29'!G28/'Q5'!H28*100</f>
        <v>83.333333333333343</v>
      </c>
      <c r="H28" s="114">
        <f>+'Q29'!H28/'Q5'!I28*100</f>
        <v>76.24703087885986</v>
      </c>
      <c r="I28" s="114">
        <f>+'Q29'!I28/'Q5'!J28*100</f>
        <v>80.824639841033289</v>
      </c>
      <c r="J28" s="114">
        <f>+'Q29'!J28/'Q5'!K28*100</f>
        <v>87.225877192982466</v>
      </c>
      <c r="K28" s="114">
        <f>+'Q29'!K28/'Q5'!L28*100</f>
        <v>73.529411764705884</v>
      </c>
    </row>
    <row r="29" spans="2:11" s="99" customFormat="1" ht="14" hidden="1" customHeight="1" outlineLevel="1" x14ac:dyDescent="0.35">
      <c r="B29" s="100" t="s">
        <v>309</v>
      </c>
      <c r="C29" s="114">
        <f>+'Q29'!C29/'Q5'!D29*100</f>
        <v>36.363636363636367</v>
      </c>
      <c r="D29" s="114">
        <f>+'Q29'!D29/'Q5'!E29*100</f>
        <v>41.189910436848834</v>
      </c>
      <c r="E29" s="114">
        <f>+'Q29'!E29/'Q5'!F29*100</f>
        <v>47.880539499036608</v>
      </c>
      <c r="F29" s="114">
        <f>+'Q29'!F29/'Q5'!G29*100</f>
        <v>58.80681818181818</v>
      </c>
      <c r="G29" s="114">
        <f>+'Q29'!G29/'Q5'!H29*100</f>
        <v>26.086956521739129</v>
      </c>
      <c r="H29" s="114">
        <f>+'Q29'!H29/'Q5'!I29*100</f>
        <v>52.298850574712638</v>
      </c>
      <c r="I29" s="114">
        <f>+'Q29'!I29/'Q5'!J29*100</f>
        <v>52.446183953033263</v>
      </c>
      <c r="J29" s="114">
        <f>+'Q29'!J29/'Q5'!K29*100</f>
        <v>60.998650472334681</v>
      </c>
      <c r="K29" s="114">
        <f>+'Q29'!K29/'Q5'!L29*100</f>
        <v>78.260869565217391</v>
      </c>
    </row>
    <row r="30" spans="2:11" s="99" customFormat="1" ht="14" hidden="1" customHeight="1" outlineLevel="1" x14ac:dyDescent="0.35">
      <c r="B30" s="100" t="s">
        <v>310</v>
      </c>
      <c r="C30" s="114">
        <f>+'Q29'!C30/'Q5'!D30*100</f>
        <v>35.849056603773583</v>
      </c>
      <c r="D30" s="114">
        <f>+'Q29'!D30/'Q5'!E30*100</f>
        <v>59.580291970802925</v>
      </c>
      <c r="E30" s="114">
        <f>+'Q29'!E30/'Q5'!F30*100</f>
        <v>67.55125831447576</v>
      </c>
      <c r="F30" s="114">
        <f>+'Q29'!F30/'Q5'!G30*100</f>
        <v>70.748299319727892</v>
      </c>
      <c r="G30" s="114">
        <f>+'Q29'!G30/'Q5'!H30*100</f>
        <v>77.777777777777786</v>
      </c>
      <c r="H30" s="114">
        <f>+'Q29'!H30/'Q5'!I30*100</f>
        <v>73.569023569023571</v>
      </c>
      <c r="I30" s="114">
        <f>+'Q29'!I30/'Q5'!J30*100</f>
        <v>73.468936546539908</v>
      </c>
      <c r="J30" s="114">
        <f>+'Q29'!J30/'Q5'!K30*100</f>
        <v>72.838427947598248</v>
      </c>
      <c r="K30" s="114">
        <f>+'Q29'!K30/'Q5'!L30*100</f>
        <v>70.833333333333343</v>
      </c>
    </row>
    <row r="31" spans="2:11" s="99" customFormat="1" ht="14" hidden="1" customHeight="1" outlineLevel="1" x14ac:dyDescent="0.35">
      <c r="B31" s="100" t="s">
        <v>311</v>
      </c>
      <c r="C31" s="114">
        <f>+'Q29'!C31/'Q5'!D31*100</f>
        <v>50</v>
      </c>
      <c r="D31" s="114">
        <f>+'Q29'!D31/'Q5'!E31*100</f>
        <v>47.82459746488523</v>
      </c>
      <c r="E31" s="114">
        <f>+'Q29'!E31/'Q5'!F31*100</f>
        <v>54.817987152034263</v>
      </c>
      <c r="F31" s="114">
        <f>+'Q29'!F31/'Q5'!G31*100</f>
        <v>88.300835654596099</v>
      </c>
      <c r="G31" s="114">
        <f>+'Q29'!G31/'Q5'!H31*100</f>
        <v>62.5</v>
      </c>
      <c r="H31" s="114">
        <f>+'Q29'!H31/'Q5'!I31*100</f>
        <v>56.81818181818182</v>
      </c>
      <c r="I31" s="114">
        <f>+'Q29'!I31/'Q5'!J31*100</f>
        <v>61.34636264929425</v>
      </c>
      <c r="J31" s="114">
        <f>+'Q29'!J31/'Q5'!K31*100</f>
        <v>66.666666666666657</v>
      </c>
      <c r="K31" s="141" t="s">
        <v>100</v>
      </c>
    </row>
    <row r="32" spans="2:11" s="99" customFormat="1" ht="14" hidden="1" customHeight="1" outlineLevel="1" x14ac:dyDescent="0.35">
      <c r="B32" s="100" t="s">
        <v>312</v>
      </c>
      <c r="C32" s="114">
        <f>+'Q29'!C32/'Q5'!D32*100</f>
        <v>12.727272727272727</v>
      </c>
      <c r="D32" s="114">
        <f>+'Q29'!D32/'Q5'!E32*100</f>
        <v>26.553475403306116</v>
      </c>
      <c r="E32" s="114">
        <f>+'Q29'!E32/'Q5'!F32*100</f>
        <v>36.352816715154724</v>
      </c>
      <c r="F32" s="114">
        <f>+'Q29'!F32/'Q5'!G32*100</f>
        <v>42.056074766355138</v>
      </c>
      <c r="G32" s="114">
        <f>+'Q29'!G32/'Q5'!H32*100</f>
        <v>34.782608695652172</v>
      </c>
      <c r="H32" s="114">
        <f>+'Q29'!H32/'Q5'!I32*100</f>
        <v>36.871508379888269</v>
      </c>
      <c r="I32" s="114">
        <f>+'Q29'!I32/'Q5'!J32*100</f>
        <v>39.576547231270361</v>
      </c>
      <c r="J32" s="114">
        <f>+'Q29'!J32/'Q5'!K32*100</f>
        <v>44.745762711864408</v>
      </c>
      <c r="K32" s="114">
        <f>+'Q29'!K32/'Q5'!L32*100</f>
        <v>55.555555555555557</v>
      </c>
    </row>
    <row r="33" spans="2:11" s="99" customFormat="1" ht="14" hidden="1" customHeight="1" outlineLevel="1" x14ac:dyDescent="0.35">
      <c r="B33" s="100" t="s">
        <v>313</v>
      </c>
      <c r="C33" s="114">
        <f>+'Q29'!C33/'Q5'!D33*100</f>
        <v>14.285714285714285</v>
      </c>
      <c r="D33" s="114">
        <f>+'Q29'!D33/'Q5'!E33*100</f>
        <v>35.105633802816897</v>
      </c>
      <c r="E33" s="114">
        <f>+'Q29'!E33/'Q5'!F33*100</f>
        <v>46.002777226740726</v>
      </c>
      <c r="F33" s="114">
        <f>+'Q29'!F33/'Q5'!G33*100</f>
        <v>33.057851239669425</v>
      </c>
      <c r="G33" s="114">
        <f>+'Q29'!G33/'Q5'!H33*100</f>
        <v>35</v>
      </c>
      <c r="H33" s="114">
        <f>+'Q29'!H33/'Q5'!I33*100</f>
        <v>35.164835164835168</v>
      </c>
      <c r="I33" s="114">
        <f>+'Q29'!I33/'Q5'!J33*100</f>
        <v>41.680486456605855</v>
      </c>
      <c r="J33" s="114">
        <f>+'Q29'!J33/'Q5'!K33*100</f>
        <v>61.470588235294123</v>
      </c>
      <c r="K33" s="114">
        <f>+'Q29'!K33/'Q5'!L33*100</f>
        <v>47.368421052631575</v>
      </c>
    </row>
    <row r="34" spans="2:11" s="99" customFormat="1" ht="14" hidden="1" customHeight="1" outlineLevel="1" x14ac:dyDescent="0.35">
      <c r="B34" s="100" t="s">
        <v>314</v>
      </c>
      <c r="C34" s="114">
        <f>+'Q29'!C34/'Q5'!D34*100</f>
        <v>36.697247706422019</v>
      </c>
      <c r="D34" s="114">
        <f>+'Q29'!D34/'Q5'!E34*100</f>
        <v>35.432300163132133</v>
      </c>
      <c r="E34" s="114">
        <f>+'Q29'!E34/'Q5'!F34*100</f>
        <v>46.812362601836291</v>
      </c>
      <c r="F34" s="114">
        <f>+'Q29'!F34/'Q5'!G34*100</f>
        <v>60.416666666666664</v>
      </c>
      <c r="G34" s="114">
        <f>+'Q29'!G34/'Q5'!H34*100</f>
        <v>45</v>
      </c>
      <c r="H34" s="114">
        <f>+'Q29'!H34/'Q5'!I34*100</f>
        <v>49.086161879895563</v>
      </c>
      <c r="I34" s="114">
        <f>+'Q29'!I34/'Q5'!J34*100</f>
        <v>55.163043478260867</v>
      </c>
      <c r="J34" s="114">
        <f>+'Q29'!J34/'Q5'!K34*100</f>
        <v>50.675675675675677</v>
      </c>
      <c r="K34" s="114">
        <f>+'Q29'!K34/'Q5'!L34*100</f>
        <v>21.428571428571427</v>
      </c>
    </row>
    <row r="35" spans="2:11" s="1" customFormat="1" ht="14" customHeight="1" collapsed="1" x14ac:dyDescent="0.3">
      <c r="B35" s="101" t="s">
        <v>57</v>
      </c>
      <c r="C35" s="31">
        <f>+'Q29'!C35/'Q5'!D35*100</f>
        <v>66.666666666666657</v>
      </c>
      <c r="D35" s="31">
        <f>+'Q29'!D35/'Q5'!E35*100</f>
        <v>74.580335731414877</v>
      </c>
      <c r="E35" s="31">
        <f>+'Q29'!E35/'Q5'!F35*100</f>
        <v>85.765306122448976</v>
      </c>
      <c r="F35" s="31">
        <f>+'Q29'!F35/'Q5'!G35*100</f>
        <v>97.422680412371136</v>
      </c>
      <c r="G35" s="31">
        <f>+'Q29'!G35/'Q5'!H35*100</f>
        <v>60</v>
      </c>
      <c r="H35" s="31">
        <f>+'Q29'!H35/'Q5'!I35*100</f>
        <v>71.098265895953759</v>
      </c>
      <c r="I35" s="31">
        <f>+'Q29'!I35/'Q5'!J35*100</f>
        <v>82.663955261820036</v>
      </c>
      <c r="J35" s="31">
        <f>+'Q29'!J35/'Q5'!K35*100</f>
        <v>91.826086956521735</v>
      </c>
      <c r="K35" s="31">
        <f>+'Q29'!K35/'Q5'!L35*100</f>
        <v>92.857142857142861</v>
      </c>
    </row>
    <row r="36" spans="2:11" s="1" customFormat="1" ht="14" customHeight="1" x14ac:dyDescent="0.3">
      <c r="B36" s="101" t="s">
        <v>58</v>
      </c>
      <c r="C36" s="31">
        <f>+'Q29'!C36/'Q5'!D36*100</f>
        <v>61.951219512195124</v>
      </c>
      <c r="D36" s="31">
        <f>+'Q29'!D36/'Q5'!E36*100</f>
        <v>59.274669316276473</v>
      </c>
      <c r="E36" s="31">
        <f>+'Q29'!E36/'Q5'!F36*100</f>
        <v>62.909241607956901</v>
      </c>
      <c r="F36" s="31">
        <f>+'Q29'!F36/'Q5'!G36*100</f>
        <v>65.322580645161281</v>
      </c>
      <c r="G36" s="31">
        <f>+'Q29'!G36/'Q5'!H36*100</f>
        <v>28.571428571428569</v>
      </c>
      <c r="H36" s="31">
        <f>+'Q29'!H36/'Q5'!I36*100</f>
        <v>70.25089605734766</v>
      </c>
      <c r="I36" s="31">
        <f>+'Q29'!I36/'Q5'!J36*100</f>
        <v>70.503211991434682</v>
      </c>
      <c r="J36" s="31">
        <f>+'Q29'!J36/'Q5'!K36*100</f>
        <v>77.530864197530875</v>
      </c>
      <c r="K36" s="31">
        <f>+'Q29'!K36/'Q5'!L36*100</f>
        <v>70.370370370370367</v>
      </c>
    </row>
    <row r="37" spans="2:11" s="1" customFormat="1" ht="14" customHeight="1" x14ac:dyDescent="0.3">
      <c r="B37" s="103" t="s">
        <v>49</v>
      </c>
      <c r="C37" s="31">
        <f>+'Q29'!C37/'Q5'!D37*100</f>
        <v>26.439089692101742</v>
      </c>
      <c r="D37" s="31">
        <f>+'Q29'!D37/'Q5'!E37*100</f>
        <v>23.538647486106338</v>
      </c>
      <c r="E37" s="31">
        <f>+'Q29'!E37/'Q5'!F37*100</f>
        <v>26.395365782570678</v>
      </c>
      <c r="F37" s="31">
        <f>+'Q29'!F37/'Q5'!G37*100</f>
        <v>29.647749510763212</v>
      </c>
      <c r="G37" s="31">
        <f>+'Q29'!G37/'Q5'!H37*100</f>
        <v>25.668449197860966</v>
      </c>
      <c r="H37" s="31">
        <f>+'Q29'!H37/'Q5'!I37*100</f>
        <v>34.654266073594826</v>
      </c>
      <c r="I37" s="31">
        <f>+'Q29'!I37/'Q5'!J37*100</f>
        <v>37.099941095621439</v>
      </c>
      <c r="J37" s="31">
        <f>+'Q29'!J37/'Q5'!K37*100</f>
        <v>46.910189508376817</v>
      </c>
      <c r="K37" s="31">
        <f>+'Q29'!K37/'Q5'!L37*100</f>
        <v>22.76422764227642</v>
      </c>
    </row>
    <row r="38" spans="2:11" s="1" customFormat="1" ht="14" customHeight="1" x14ac:dyDescent="0.3">
      <c r="B38" s="101" t="s">
        <v>50</v>
      </c>
      <c r="C38" s="31">
        <f>+'Q29'!C38/'Q5'!D38*100</f>
        <v>19.102749638205498</v>
      </c>
      <c r="D38" s="31">
        <f>+'Q29'!D38/'Q5'!E38*100</f>
        <v>33.633360622965178</v>
      </c>
      <c r="E38" s="31">
        <f>+'Q29'!E38/'Q5'!F38*100</f>
        <v>46.708190769922737</v>
      </c>
      <c r="F38" s="31">
        <f>+'Q29'!F38/'Q5'!G38*100</f>
        <v>37.435008665511269</v>
      </c>
      <c r="G38" s="31">
        <f>+'Q29'!G38/'Q5'!H38*100</f>
        <v>27.777777777777779</v>
      </c>
      <c r="H38" s="31">
        <f>+'Q29'!H38/'Q5'!I38*100</f>
        <v>49.45623342175066</v>
      </c>
      <c r="I38" s="31">
        <f>+'Q29'!I38/'Q5'!J38*100</f>
        <v>51.662853671461995</v>
      </c>
      <c r="J38" s="31">
        <f>+'Q29'!J38/'Q5'!K38*100</f>
        <v>56.847410497045537</v>
      </c>
      <c r="K38" s="31">
        <f>+'Q29'!K38/'Q5'!L38*100</f>
        <v>55.243445692883896</v>
      </c>
    </row>
    <row r="39" spans="2:11" s="1" customFormat="1" ht="14" hidden="1" customHeight="1" outlineLevel="1" x14ac:dyDescent="0.3">
      <c r="B39" s="100" t="s">
        <v>315</v>
      </c>
      <c r="C39" s="114">
        <f>+'Q29'!C39/'Q5'!D39*100</f>
        <v>6.1855670103092786</v>
      </c>
      <c r="D39" s="114">
        <f>+'Q29'!D39/'Q5'!E39*100</f>
        <v>20.36368926389293</v>
      </c>
      <c r="E39" s="114">
        <f>+'Q29'!E39/'Q5'!F39*100</f>
        <v>30.42417070374616</v>
      </c>
      <c r="F39" s="114">
        <f>+'Q29'!F39/'Q5'!G39*100</f>
        <v>34.905660377358487</v>
      </c>
      <c r="G39" s="114">
        <f>+'Q29'!G39/'Q5'!H39*100</f>
        <v>29.268292682926827</v>
      </c>
      <c r="H39" s="114">
        <f>+'Q29'!H39/'Q5'!I39*100</f>
        <v>40.234375</v>
      </c>
      <c r="I39" s="114">
        <f>+'Q29'!I39/'Q5'!J39*100</f>
        <v>41.815657003992364</v>
      </c>
      <c r="J39" s="114">
        <f>+'Q29'!J39/'Q5'!K39*100</f>
        <v>45.76</v>
      </c>
      <c r="K39" s="114">
        <f>+'Q29'!K39/'Q5'!L39*100</f>
        <v>39.130434782608695</v>
      </c>
    </row>
    <row r="40" spans="2:11" s="1" customFormat="1" ht="14" hidden="1" customHeight="1" outlineLevel="1" x14ac:dyDescent="0.3">
      <c r="B40" s="100" t="s">
        <v>316</v>
      </c>
      <c r="C40" s="114">
        <f>+'Q29'!C40/'Q5'!D40*100</f>
        <v>24.899598393574294</v>
      </c>
      <c r="D40" s="114">
        <f>+'Q29'!D40/'Q5'!E40*100</f>
        <v>29.266842903846456</v>
      </c>
      <c r="E40" s="114">
        <f>+'Q29'!E40/'Q5'!F40*100</f>
        <v>34.92151665687939</v>
      </c>
      <c r="F40" s="114">
        <f>+'Q29'!F40/'Q5'!G40*100</f>
        <v>34.204081632653057</v>
      </c>
      <c r="G40" s="114">
        <f>+'Q29'!G40/'Q5'!H40*100</f>
        <v>22.164948453608247</v>
      </c>
      <c r="H40" s="114">
        <f>+'Q29'!H40/'Q5'!I40*100</f>
        <v>49.1324200913242</v>
      </c>
      <c r="I40" s="114">
        <f>+'Q29'!I40/'Q5'!J40*100</f>
        <v>48.893340657210246</v>
      </c>
      <c r="J40" s="114">
        <f>+'Q29'!J40/'Q5'!K40*100</f>
        <v>60.304449648711945</v>
      </c>
      <c r="K40" s="114">
        <f>+'Q29'!K40/'Q5'!L40*100</f>
        <v>62.99212598425197</v>
      </c>
    </row>
    <row r="41" spans="2:11" s="1" customFormat="1" ht="14" hidden="1" customHeight="1" outlineLevel="1" x14ac:dyDescent="0.3">
      <c r="B41" s="100" t="s">
        <v>317</v>
      </c>
      <c r="C41" s="114">
        <f>+'Q29'!C41/'Q5'!D41*100</f>
        <v>18.55072463768116</v>
      </c>
      <c r="D41" s="114">
        <f>+'Q29'!D41/'Q5'!E41*100</f>
        <v>40.210031039510525</v>
      </c>
      <c r="E41" s="114">
        <f>+'Q29'!E41/'Q5'!F41*100</f>
        <v>54.149996225560507</v>
      </c>
      <c r="F41" s="114">
        <f>+'Q29'!F41/'Q5'!G41*100</f>
        <v>40.53895723491506</v>
      </c>
      <c r="G41" s="114">
        <f>+'Q29'!G41/'Q5'!H41*100</f>
        <v>31.59851301115242</v>
      </c>
      <c r="H41" s="114">
        <f>+'Q29'!H41/'Q5'!I41*100</f>
        <v>51.7923716661887</v>
      </c>
      <c r="I41" s="114">
        <f>+'Q29'!I41/'Q5'!J41*100</f>
        <v>55.166392011215784</v>
      </c>
      <c r="J41" s="114">
        <f>+'Q29'!J41/'Q5'!K41*100</f>
        <v>54.974822017711411</v>
      </c>
      <c r="K41" s="114">
        <f>+'Q29'!K41/'Q5'!L41*100</f>
        <v>35.384615384615387</v>
      </c>
    </row>
    <row r="42" spans="2:11" ht="14" customHeight="1" collapsed="1" x14ac:dyDescent="0.2">
      <c r="B42" s="10" t="s">
        <v>51</v>
      </c>
      <c r="C42" s="31">
        <f>+'Q29'!C42/'Q5'!D42*100</f>
        <v>34.862385321100916</v>
      </c>
      <c r="D42" s="31">
        <f>+'Q29'!D42/'Q5'!E42*100</f>
        <v>41.370188943317004</v>
      </c>
      <c r="E42" s="31">
        <f>+'Q29'!E42/'Q5'!F42*100</f>
        <v>49.315209733129414</v>
      </c>
      <c r="F42" s="31">
        <f>+'Q29'!F42/'Q5'!G42*100</f>
        <v>32.608695652173914</v>
      </c>
      <c r="G42" s="31">
        <f>+'Q29'!G42/'Q5'!H42*100</f>
        <v>19.607843137254903</v>
      </c>
      <c r="H42" s="31">
        <f>+'Q29'!H42/'Q5'!I42*100</f>
        <v>50.703363914373092</v>
      </c>
      <c r="I42" s="31">
        <f>+'Q29'!I42/'Q5'!J42*100</f>
        <v>58.568343103980261</v>
      </c>
      <c r="J42" s="31">
        <f>+'Q29'!J42/'Q5'!K42*100</f>
        <v>61.032388663967609</v>
      </c>
      <c r="K42" s="31">
        <f>+'Q29'!K42/'Q5'!L42*100</f>
        <v>62.68656716417911</v>
      </c>
    </row>
    <row r="43" spans="2:11" ht="14" customHeight="1" x14ac:dyDescent="0.2">
      <c r="B43" s="10" t="s">
        <v>52</v>
      </c>
      <c r="C43" s="31">
        <f>+'Q29'!C43/'Q5'!D43*100</f>
        <v>25.979557069846678</v>
      </c>
      <c r="D43" s="31">
        <f>+'Q29'!D43/'Q5'!E43*100</f>
        <v>19.494083414161008</v>
      </c>
      <c r="E43" s="31">
        <f>+'Q29'!E43/'Q5'!F43*100</f>
        <v>27.438305055484687</v>
      </c>
      <c r="F43" s="31">
        <f>+'Q29'!F43/'Q5'!G43*100</f>
        <v>29.154727793696271</v>
      </c>
      <c r="G43" s="31">
        <f>+'Q29'!G43/'Q5'!H43*100</f>
        <v>24.719101123595504</v>
      </c>
      <c r="H43" s="31">
        <f>+'Q29'!H43/'Q5'!I43*100</f>
        <v>31.754735792622135</v>
      </c>
      <c r="I43" s="31">
        <f>+'Q29'!I43/'Q5'!J43*100</f>
        <v>35.543964232488825</v>
      </c>
      <c r="J43" s="31">
        <f>+'Q29'!J43/'Q5'!K43*100</f>
        <v>36.810856658184903</v>
      </c>
      <c r="K43" s="31">
        <f>+'Q29'!K43/'Q5'!L43*100</f>
        <v>16.666666666666664</v>
      </c>
    </row>
    <row r="44" spans="2:11" ht="14" customHeight="1" x14ac:dyDescent="0.2">
      <c r="B44" s="10" t="s">
        <v>61</v>
      </c>
      <c r="C44" s="31">
        <f>+'Q29'!C44/'Q5'!D44*100</f>
        <v>0</v>
      </c>
      <c r="D44" s="31">
        <f>+'Q29'!D44/'Q5'!E44*100</f>
        <v>25.599467140319714</v>
      </c>
      <c r="E44" s="31">
        <f>+'Q29'!E44/'Q5'!F44*100</f>
        <v>38.736007462686565</v>
      </c>
      <c r="F44" s="31">
        <f>+'Q29'!F44/'Q5'!G44*100</f>
        <v>39.913751796837566</v>
      </c>
      <c r="G44" s="31">
        <f>+'Q29'!G44/'Q5'!H44*100</f>
        <v>43.682310469314075</v>
      </c>
      <c r="H44" s="31">
        <f>+'Q29'!H44/'Q5'!I44*100</f>
        <v>47.737965979008322</v>
      </c>
      <c r="I44" s="31">
        <f>+'Q29'!I44/'Q5'!J44*100</f>
        <v>49.91035934211552</v>
      </c>
      <c r="J44" s="31">
        <f>+'Q29'!J44/'Q5'!K44*100</f>
        <v>55.864585202464269</v>
      </c>
      <c r="K44" s="31">
        <f>+'Q29'!K44/'Q5'!L44*100</f>
        <v>46.908315565031984</v>
      </c>
    </row>
    <row r="45" spans="2:11" ht="14" customHeight="1" x14ac:dyDescent="0.2">
      <c r="B45" s="10" t="s">
        <v>60</v>
      </c>
      <c r="C45" s="31">
        <f>+'Q29'!C45/'Q5'!D45*100</f>
        <v>14.285714285714285</v>
      </c>
      <c r="D45" s="31">
        <f>+'Q29'!D45/'Q5'!E45*100</f>
        <v>43.003122338915695</v>
      </c>
      <c r="E45" s="31">
        <f>+'Q29'!E45/'Q5'!F45*100</f>
        <v>70.877164913403462</v>
      </c>
      <c r="F45" s="31">
        <f>+'Q29'!F45/'Q5'!G45*100</f>
        <v>37.018425460636514</v>
      </c>
      <c r="G45" s="31">
        <f>+'Q29'!G45/'Q5'!H45*100</f>
        <v>34.285714285714285</v>
      </c>
      <c r="H45" s="31">
        <f>+'Q29'!H45/'Q5'!I45*100</f>
        <v>77.401355121562375</v>
      </c>
      <c r="I45" s="31">
        <f>+'Q29'!I45/'Q5'!J45*100</f>
        <v>76.204104785478549</v>
      </c>
      <c r="J45" s="31">
        <f>+'Q29'!J45/'Q5'!K45*100</f>
        <v>73.501483679525222</v>
      </c>
      <c r="K45" s="31">
        <f>+'Q29'!K45/'Q5'!L45*100</f>
        <v>58.152173913043484</v>
      </c>
    </row>
    <row r="46" spans="2:11" ht="14" customHeight="1" x14ac:dyDescent="0.2">
      <c r="B46" s="10" t="s">
        <v>59</v>
      </c>
      <c r="C46" s="31">
        <f>+'Q29'!C46/'Q5'!D46*100</f>
        <v>10.294117647058822</v>
      </c>
      <c r="D46" s="31">
        <f>+'Q29'!D46/'Q5'!E46*100</f>
        <v>10.990099009900991</v>
      </c>
      <c r="E46" s="31">
        <f>+'Q29'!E46/'Q5'!F46*100</f>
        <v>16.403587443946186</v>
      </c>
      <c r="F46" s="31">
        <f>+'Q29'!F46/'Q5'!G46*100</f>
        <v>12.133891213389122</v>
      </c>
      <c r="G46" s="31">
        <f>+'Q29'!G46/'Q5'!H46*100</f>
        <v>9.3023255813953494</v>
      </c>
      <c r="H46" s="31">
        <f>+'Q29'!H46/'Q5'!I46*100</f>
        <v>25.818181818181817</v>
      </c>
      <c r="I46" s="31">
        <f>+'Q29'!I46/'Q5'!J46*100</f>
        <v>29.695356403430939</v>
      </c>
      <c r="J46" s="31">
        <f>+'Q29'!J46/'Q5'!K46*100</f>
        <v>51.930147058823529</v>
      </c>
      <c r="K46" s="31">
        <f>+'Q29'!K46/'Q5'!L46*100</f>
        <v>22.222222222222221</v>
      </c>
    </row>
    <row r="47" spans="2:11" ht="14" customHeight="1" x14ac:dyDescent="0.2">
      <c r="B47" s="10" t="s">
        <v>62</v>
      </c>
      <c r="C47" s="31">
        <f>+'Q29'!C47/'Q5'!D47*100</f>
        <v>23.188405797101449</v>
      </c>
      <c r="D47" s="31">
        <f>+'Q29'!D47/'Q5'!E47*100</f>
        <v>26.004988688439006</v>
      </c>
      <c r="E47" s="31">
        <f>+'Q29'!E47/'Q5'!F47*100</f>
        <v>32.209794765989791</v>
      </c>
      <c r="F47" s="31">
        <f>+'Q29'!F47/'Q5'!G47*100</f>
        <v>33.729729729729726</v>
      </c>
      <c r="G47" s="31">
        <f>+'Q29'!G47/'Q5'!H47*100</f>
        <v>30.594900849858359</v>
      </c>
      <c r="H47" s="31">
        <f>+'Q29'!H47/'Q5'!I47*100</f>
        <v>38.801529961750958</v>
      </c>
      <c r="I47" s="31">
        <f>+'Q29'!I47/'Q5'!J47*100</f>
        <v>43.60860575914662</v>
      </c>
      <c r="J47" s="31">
        <f>+'Q29'!J47/'Q5'!K47*100</f>
        <v>56.31190064455275</v>
      </c>
      <c r="K47" s="31">
        <f>+'Q29'!K47/'Q5'!L47*100</f>
        <v>37.437858508604208</v>
      </c>
    </row>
    <row r="48" spans="2:11" ht="14" customHeight="1" x14ac:dyDescent="0.2">
      <c r="B48" s="10" t="s">
        <v>63</v>
      </c>
      <c r="C48" s="31">
        <f>+'Q29'!C48/'Q5'!D48*100</f>
        <v>22.384615384615383</v>
      </c>
      <c r="D48" s="31">
        <f>+'Q29'!D48/'Q5'!E48*100</f>
        <v>21.964505585889906</v>
      </c>
      <c r="E48" s="31">
        <f>+'Q29'!E48/'Q5'!F48*100</f>
        <v>29.386082751209024</v>
      </c>
      <c r="F48" s="31">
        <f>+'Q29'!F48/'Q5'!G48*100</f>
        <v>23.508975101331789</v>
      </c>
      <c r="G48" s="31">
        <f>+'Q29'!G48/'Q5'!H48*100</f>
        <v>42.335766423357661</v>
      </c>
      <c r="H48" s="31">
        <f>+'Q29'!H48/'Q5'!I48*100</f>
        <v>45.692389006342495</v>
      </c>
      <c r="I48" s="31">
        <f>+'Q29'!I48/'Q5'!J48*100</f>
        <v>47.578467262797815</v>
      </c>
      <c r="J48" s="31">
        <f>+'Q29'!J48/'Q5'!K48*100</f>
        <v>56.522770398481967</v>
      </c>
      <c r="K48" s="31">
        <f>+'Q29'!K48/'Q5'!L48*100</f>
        <v>46.610169491525419</v>
      </c>
    </row>
    <row r="49" spans="2:11" ht="14" customHeight="1" x14ac:dyDescent="0.2">
      <c r="B49" s="10" t="s">
        <v>69</v>
      </c>
      <c r="C49" s="31">
        <f>+'Q29'!C49/'Q5'!D49*100</f>
        <v>8.3333333333333321</v>
      </c>
      <c r="D49" s="31">
        <f>+'Q29'!D49/'Q5'!E49*100</f>
        <v>23.182121414276182</v>
      </c>
      <c r="E49" s="31">
        <f>+'Q29'!E49/'Q5'!F49*100</f>
        <v>27.61650114591291</v>
      </c>
      <c r="F49" s="31">
        <f>+'Q29'!F49/'Q5'!G49*100</f>
        <v>16.279069767441861</v>
      </c>
      <c r="G49" s="31">
        <f>+'Q29'!G49/'Q5'!H49*100</f>
        <v>54.54545454545454</v>
      </c>
      <c r="H49" s="31">
        <f>+'Q29'!H49/'Q5'!I49*100</f>
        <v>50</v>
      </c>
      <c r="I49" s="31">
        <f>+'Q29'!I49/'Q5'!J49*100</f>
        <v>63.907044299201168</v>
      </c>
      <c r="J49" s="31">
        <f>+'Q29'!J49/'Q5'!K49*100</f>
        <v>81.516587677725113</v>
      </c>
      <c r="K49" s="31">
        <f>+'Q29'!K49/'Q5'!L49*100</f>
        <v>75</v>
      </c>
    </row>
    <row r="50" spans="2:11" ht="14" customHeight="1" x14ac:dyDescent="0.2">
      <c r="B50" s="10" t="s">
        <v>64</v>
      </c>
      <c r="C50" s="31">
        <f>+'Q29'!C50/'Q5'!D50*100</f>
        <v>8.59375</v>
      </c>
      <c r="D50" s="31">
        <f>+'Q29'!D50/'Q5'!E50*100</f>
        <v>24.665007656967841</v>
      </c>
      <c r="E50" s="31">
        <f>+'Q29'!E50/'Q5'!F50*100</f>
        <v>27.174901485298577</v>
      </c>
      <c r="F50" s="31">
        <f>+'Q29'!F50/'Q5'!G50*100</f>
        <v>36.55913978494624</v>
      </c>
      <c r="G50" s="31">
        <f>+'Q29'!G50/'Q5'!H50*100</f>
        <v>25</v>
      </c>
      <c r="H50" s="31">
        <f>+'Q29'!H50/'Q5'!I50*100</f>
        <v>31.546707503828486</v>
      </c>
      <c r="I50" s="31">
        <f>+'Q29'!I50/'Q5'!J50*100</f>
        <v>36.038186157517899</v>
      </c>
      <c r="J50" s="31">
        <f>+'Q29'!J50/'Q5'!K50*100</f>
        <v>39.933820968303728</v>
      </c>
      <c r="K50" s="31">
        <f>+'Q29'!K50/'Q5'!L50*100</f>
        <v>20.448297737365191</v>
      </c>
    </row>
    <row r="51" spans="2:11" ht="14" customHeight="1" x14ac:dyDescent="0.2">
      <c r="B51" s="10" t="s">
        <v>65</v>
      </c>
      <c r="C51" s="31">
        <f>+'Q29'!C51/'Q5'!D51*100</f>
        <v>26.454293628808866</v>
      </c>
      <c r="D51" s="31">
        <f>+'Q29'!D51/'Q5'!E51*100</f>
        <v>30.130194043996607</v>
      </c>
      <c r="E51" s="31">
        <f>+'Q29'!E51/'Q5'!F51*100</f>
        <v>36.090905966849562</v>
      </c>
      <c r="F51" s="31">
        <f>+'Q29'!F51/'Q5'!G51*100</f>
        <v>32.129032258064512</v>
      </c>
      <c r="G51" s="31">
        <f>+'Q29'!G51/'Q5'!H51*100</f>
        <v>22.006472491909385</v>
      </c>
      <c r="H51" s="31">
        <f>+'Q29'!H51/'Q5'!I51*100</f>
        <v>39.802480477721637</v>
      </c>
      <c r="I51" s="31">
        <f>+'Q29'!I51/'Q5'!J51*100</f>
        <v>43.920565832426547</v>
      </c>
      <c r="J51" s="31">
        <f>+'Q29'!J51/'Q5'!K51*100</f>
        <v>43.035744252391339</v>
      </c>
      <c r="K51" s="31">
        <f>+'Q29'!K51/'Q5'!L51*100</f>
        <v>28.402366863905325</v>
      </c>
    </row>
    <row r="52" spans="2:11" ht="14" customHeight="1" x14ac:dyDescent="0.2">
      <c r="B52" s="10" t="s">
        <v>66</v>
      </c>
      <c r="C52" s="31">
        <f>+'Q29'!C52/'Q5'!D52*100</f>
        <v>11.627906976744185</v>
      </c>
      <c r="D52" s="31">
        <f>+'Q29'!D52/'Q5'!E52*100</f>
        <v>16.308671439936358</v>
      </c>
      <c r="E52" s="31">
        <f>+'Q29'!E52/'Q5'!F52*100</f>
        <v>22.705715949746235</v>
      </c>
      <c r="F52" s="31">
        <f>+'Q29'!F52/'Q5'!G52*100</f>
        <v>18.64406779661017</v>
      </c>
      <c r="G52" s="31">
        <f>+'Q29'!G52/'Q5'!H52*100</f>
        <v>4.1666666666666661</v>
      </c>
      <c r="H52" s="31">
        <f>+'Q29'!H52/'Q5'!I52*100</f>
        <v>24.540901502504173</v>
      </c>
      <c r="I52" s="31">
        <f>+'Q29'!I52/'Q5'!J52*100</f>
        <v>29.038247307835128</v>
      </c>
      <c r="J52" s="31">
        <f>+'Q29'!J52/'Q5'!K52*100</f>
        <v>35.960591133004925</v>
      </c>
      <c r="K52" s="31">
        <f>+'Q29'!K52/'Q5'!L52*100</f>
        <v>43.209876543209873</v>
      </c>
    </row>
    <row r="53" spans="2:11" ht="14" customHeight="1" x14ac:dyDescent="0.2">
      <c r="B53" s="10" t="s">
        <v>67</v>
      </c>
      <c r="C53" s="31">
        <f>+'Q29'!C53/'Q5'!D53*100</f>
        <v>13.934426229508196</v>
      </c>
      <c r="D53" s="31">
        <f>+'Q29'!D53/'Q5'!E53*100</f>
        <v>20.091996320147192</v>
      </c>
      <c r="E53" s="31">
        <f>+'Q29'!E53/'Q5'!F53*100</f>
        <v>25.714962121212121</v>
      </c>
      <c r="F53" s="31">
        <f>+'Q29'!F53/'Q5'!G53*100</f>
        <v>25.825242718446599</v>
      </c>
      <c r="G53" s="31">
        <f>+'Q29'!G53/'Q5'!H53*100</f>
        <v>29.166666666666668</v>
      </c>
      <c r="H53" s="31">
        <f>+'Q29'!H53/'Q5'!I53*100</f>
        <v>32.299741602067186</v>
      </c>
      <c r="I53" s="31">
        <f>+'Q29'!I53/'Q5'!J53*100</f>
        <v>35.918392429177167</v>
      </c>
      <c r="J53" s="31">
        <f>+'Q29'!J53/'Q5'!K53*100</f>
        <v>39.623312011371716</v>
      </c>
      <c r="K53" s="31">
        <f>+'Q29'!K53/'Q5'!L53*100</f>
        <v>37.943262411347519</v>
      </c>
    </row>
    <row r="54" spans="2:11" ht="14" customHeight="1" x14ac:dyDescent="0.2">
      <c r="B54" s="87" t="s">
        <v>68</v>
      </c>
      <c r="C54" s="142" t="s">
        <v>100</v>
      </c>
      <c r="D54" s="51">
        <f>+'Q29'!D54/'Q5'!E54*100</f>
        <v>20</v>
      </c>
      <c r="E54" s="51">
        <f>+'Q29'!E54/'Q5'!F54*100</f>
        <v>4.2857142857142856</v>
      </c>
      <c r="F54" s="142" t="s">
        <v>100</v>
      </c>
      <c r="G54" s="142" t="s">
        <v>100</v>
      </c>
      <c r="H54" s="142" t="s">
        <v>100</v>
      </c>
      <c r="I54" s="51">
        <f>+'Q29'!I54/'Q5'!J54*100</f>
        <v>47.5</v>
      </c>
      <c r="J54" s="51">
        <f>+'Q29'!J54/'Q5'!K54*100</f>
        <v>25</v>
      </c>
      <c r="K54" s="142" t="s">
        <v>100</v>
      </c>
    </row>
    <row r="55" spans="2:11" ht="7.5" customHeight="1" x14ac:dyDescent="0.2"/>
    <row r="56" spans="2:11" x14ac:dyDescent="0.2">
      <c r="B56" s="186" t="s">
        <v>246</v>
      </c>
      <c r="C56" s="186"/>
      <c r="D56" s="186"/>
      <c r="E56" s="186"/>
      <c r="F56" s="186"/>
    </row>
  </sheetData>
  <mergeCells count="12">
    <mergeCell ref="B56:F56"/>
    <mergeCell ref="B2:K2"/>
    <mergeCell ref="B3:K3"/>
    <mergeCell ref="C5:C6"/>
    <mergeCell ref="D5:D6"/>
    <mergeCell ref="E5:E6"/>
    <mergeCell ref="F5:F6"/>
    <mergeCell ref="G5:G6"/>
    <mergeCell ref="H5:H6"/>
    <mergeCell ref="I5:I6"/>
    <mergeCell ref="J5:J6"/>
    <mergeCell ref="K5:K6"/>
  </mergeCells>
  <printOptions horizontalCentered="1"/>
  <pageMargins left="0" right="0" top="0.98425196850393704" bottom="0" header="0.23622047244094491" footer="0.51181102362204722"/>
  <pageSetup paperSize="9" scale="9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L55"/>
  <sheetViews>
    <sheetView workbookViewId="0">
      <selection activeCell="B35" sqref="B35"/>
    </sheetView>
  </sheetViews>
  <sheetFormatPr defaultColWidth="9.1796875" defaultRowHeight="10" outlineLevelRow="1" x14ac:dyDescent="0.2"/>
  <cols>
    <col min="1" max="1" width="3.1796875" style="10" customWidth="1"/>
    <col min="2" max="2" width="54.81640625" style="10" customWidth="1"/>
    <col min="3" max="3" width="7.54296875" style="11" customWidth="1"/>
    <col min="4" max="4" width="9" style="11" customWidth="1"/>
    <col min="5" max="5" width="8" style="11" customWidth="1"/>
    <col min="6" max="6" width="7.81640625" style="10" customWidth="1"/>
    <col min="7" max="7" width="12.453125" style="10" customWidth="1"/>
    <col min="8" max="8" width="10.81640625" style="10" customWidth="1"/>
    <col min="9" max="9" width="9.81640625" style="10" customWidth="1"/>
    <col min="10" max="10" width="10.1796875" style="10" customWidth="1"/>
    <col min="11" max="11" width="6.54296875" style="10" customWidth="1"/>
    <col min="12" max="12" width="5.54296875" style="10" customWidth="1"/>
    <col min="13" max="198" width="9.1796875" style="10"/>
    <col min="199" max="199" width="51.1796875" style="10" customWidth="1"/>
    <col min="200" max="207" width="9.81640625" style="10" customWidth="1"/>
    <col min="208" max="454" width="9.1796875" style="10"/>
    <col min="455" max="455" width="51.1796875" style="10" customWidth="1"/>
    <col min="456" max="463" width="9.81640625" style="10" customWidth="1"/>
    <col min="464" max="710" width="9.1796875" style="10"/>
    <col min="711" max="711" width="51.1796875" style="10" customWidth="1"/>
    <col min="712" max="719" width="9.81640625" style="10" customWidth="1"/>
    <col min="720" max="966" width="9.1796875" style="10"/>
    <col min="967" max="967" width="51.1796875" style="10" customWidth="1"/>
    <col min="968" max="975" width="9.81640625" style="10" customWidth="1"/>
    <col min="976" max="1222" width="9.1796875" style="10"/>
    <col min="1223" max="1223" width="51.1796875" style="10" customWidth="1"/>
    <col min="1224" max="1231" width="9.81640625" style="10" customWidth="1"/>
    <col min="1232" max="1478" width="9.1796875" style="10"/>
    <col min="1479" max="1479" width="51.1796875" style="10" customWidth="1"/>
    <col min="1480" max="1487" width="9.81640625" style="10" customWidth="1"/>
    <col min="1488" max="1734" width="9.1796875" style="10"/>
    <col min="1735" max="1735" width="51.1796875" style="10" customWidth="1"/>
    <col min="1736" max="1743" width="9.81640625" style="10" customWidth="1"/>
    <col min="1744" max="1990" width="9.1796875" style="10"/>
    <col min="1991" max="1991" width="51.1796875" style="10" customWidth="1"/>
    <col min="1992" max="1999" width="9.81640625" style="10" customWidth="1"/>
    <col min="2000" max="2246" width="9.1796875" style="10"/>
    <col min="2247" max="2247" width="51.1796875" style="10" customWidth="1"/>
    <col min="2248" max="2255" width="9.81640625" style="10" customWidth="1"/>
    <col min="2256" max="2502" width="9.1796875" style="10"/>
    <col min="2503" max="2503" width="51.1796875" style="10" customWidth="1"/>
    <col min="2504" max="2511" width="9.81640625" style="10" customWidth="1"/>
    <col min="2512" max="2758" width="9.1796875" style="10"/>
    <col min="2759" max="2759" width="51.1796875" style="10" customWidth="1"/>
    <col min="2760" max="2767" width="9.81640625" style="10" customWidth="1"/>
    <col min="2768" max="3014" width="9.1796875" style="10"/>
    <col min="3015" max="3015" width="51.1796875" style="10" customWidth="1"/>
    <col min="3016" max="3023" width="9.81640625" style="10" customWidth="1"/>
    <col min="3024" max="3270" width="9.1796875" style="10"/>
    <col min="3271" max="3271" width="51.1796875" style="10" customWidth="1"/>
    <col min="3272" max="3279" width="9.81640625" style="10" customWidth="1"/>
    <col min="3280" max="3526" width="9.1796875" style="10"/>
    <col min="3527" max="3527" width="51.1796875" style="10" customWidth="1"/>
    <col min="3528" max="3535" width="9.81640625" style="10" customWidth="1"/>
    <col min="3536" max="3782" width="9.1796875" style="10"/>
    <col min="3783" max="3783" width="51.1796875" style="10" customWidth="1"/>
    <col min="3784" max="3791" width="9.81640625" style="10" customWidth="1"/>
    <col min="3792" max="4038" width="9.1796875" style="10"/>
    <col min="4039" max="4039" width="51.1796875" style="10" customWidth="1"/>
    <col min="4040" max="4047" width="9.81640625" style="10" customWidth="1"/>
    <col min="4048" max="4294" width="9.1796875" style="10"/>
    <col min="4295" max="4295" width="51.1796875" style="10" customWidth="1"/>
    <col min="4296" max="4303" width="9.81640625" style="10" customWidth="1"/>
    <col min="4304" max="4550" width="9.1796875" style="10"/>
    <col min="4551" max="4551" width="51.1796875" style="10" customWidth="1"/>
    <col min="4552" max="4559" width="9.81640625" style="10" customWidth="1"/>
    <col min="4560" max="4806" width="9.1796875" style="10"/>
    <col min="4807" max="4807" width="51.1796875" style="10" customWidth="1"/>
    <col min="4808" max="4815" width="9.81640625" style="10" customWidth="1"/>
    <col min="4816" max="5062" width="9.1796875" style="10"/>
    <col min="5063" max="5063" width="51.1796875" style="10" customWidth="1"/>
    <col min="5064" max="5071" width="9.81640625" style="10" customWidth="1"/>
    <col min="5072" max="5318" width="9.1796875" style="10"/>
    <col min="5319" max="5319" width="51.1796875" style="10" customWidth="1"/>
    <col min="5320" max="5327" width="9.81640625" style="10" customWidth="1"/>
    <col min="5328" max="5574" width="9.1796875" style="10"/>
    <col min="5575" max="5575" width="51.1796875" style="10" customWidth="1"/>
    <col min="5576" max="5583" width="9.81640625" style="10" customWidth="1"/>
    <col min="5584" max="5830" width="9.1796875" style="10"/>
    <col min="5831" max="5831" width="51.1796875" style="10" customWidth="1"/>
    <col min="5832" max="5839" width="9.81640625" style="10" customWidth="1"/>
    <col min="5840" max="6086" width="9.1796875" style="10"/>
    <col min="6087" max="6087" width="51.1796875" style="10" customWidth="1"/>
    <col min="6088" max="6095" width="9.81640625" style="10" customWidth="1"/>
    <col min="6096" max="6342" width="9.1796875" style="10"/>
    <col min="6343" max="6343" width="51.1796875" style="10" customWidth="1"/>
    <col min="6344" max="6351" width="9.81640625" style="10" customWidth="1"/>
    <col min="6352" max="6598" width="9.1796875" style="10"/>
    <col min="6599" max="6599" width="51.1796875" style="10" customWidth="1"/>
    <col min="6600" max="6607" width="9.81640625" style="10" customWidth="1"/>
    <col min="6608" max="6854" width="9.1796875" style="10"/>
    <col min="6855" max="6855" width="51.1796875" style="10" customWidth="1"/>
    <col min="6856" max="6863" width="9.81640625" style="10" customWidth="1"/>
    <col min="6864" max="7110" width="9.1796875" style="10"/>
    <col min="7111" max="7111" width="51.1796875" style="10" customWidth="1"/>
    <col min="7112" max="7119" width="9.81640625" style="10" customWidth="1"/>
    <col min="7120" max="7366" width="9.1796875" style="10"/>
    <col min="7367" max="7367" width="51.1796875" style="10" customWidth="1"/>
    <col min="7368" max="7375" width="9.81640625" style="10" customWidth="1"/>
    <col min="7376" max="7622" width="9.1796875" style="10"/>
    <col min="7623" max="7623" width="51.1796875" style="10" customWidth="1"/>
    <col min="7624" max="7631" width="9.81640625" style="10" customWidth="1"/>
    <col min="7632" max="7878" width="9.1796875" style="10"/>
    <col min="7879" max="7879" width="51.1796875" style="10" customWidth="1"/>
    <col min="7880" max="7887" width="9.81640625" style="10" customWidth="1"/>
    <col min="7888" max="8134" width="9.1796875" style="10"/>
    <col min="8135" max="8135" width="51.1796875" style="10" customWidth="1"/>
    <col min="8136" max="8143" width="9.81640625" style="10" customWidth="1"/>
    <col min="8144" max="8390" width="9.1796875" style="10"/>
    <col min="8391" max="8391" width="51.1796875" style="10" customWidth="1"/>
    <col min="8392" max="8399" width="9.81640625" style="10" customWidth="1"/>
    <col min="8400" max="8646" width="9.1796875" style="10"/>
    <col min="8647" max="8647" width="51.1796875" style="10" customWidth="1"/>
    <col min="8648" max="8655" width="9.81640625" style="10" customWidth="1"/>
    <col min="8656" max="8902" width="9.1796875" style="10"/>
    <col min="8903" max="8903" width="51.1796875" style="10" customWidth="1"/>
    <col min="8904" max="8911" width="9.81640625" style="10" customWidth="1"/>
    <col min="8912" max="9158" width="9.1796875" style="10"/>
    <col min="9159" max="9159" width="51.1796875" style="10" customWidth="1"/>
    <col min="9160" max="9167" width="9.81640625" style="10" customWidth="1"/>
    <col min="9168" max="9414" width="9.1796875" style="10"/>
    <col min="9415" max="9415" width="51.1796875" style="10" customWidth="1"/>
    <col min="9416" max="9423" width="9.81640625" style="10" customWidth="1"/>
    <col min="9424" max="9670" width="9.1796875" style="10"/>
    <col min="9671" max="9671" width="51.1796875" style="10" customWidth="1"/>
    <col min="9672" max="9679" width="9.81640625" style="10" customWidth="1"/>
    <col min="9680" max="9926" width="9.1796875" style="10"/>
    <col min="9927" max="9927" width="51.1796875" style="10" customWidth="1"/>
    <col min="9928" max="9935" width="9.81640625" style="10" customWidth="1"/>
    <col min="9936" max="10182" width="9.1796875" style="10"/>
    <col min="10183" max="10183" width="51.1796875" style="10" customWidth="1"/>
    <col min="10184" max="10191" width="9.81640625" style="10" customWidth="1"/>
    <col min="10192" max="10438" width="9.1796875" style="10"/>
    <col min="10439" max="10439" width="51.1796875" style="10" customWidth="1"/>
    <col min="10440" max="10447" width="9.81640625" style="10" customWidth="1"/>
    <col min="10448" max="10694" width="9.1796875" style="10"/>
    <col min="10695" max="10695" width="51.1796875" style="10" customWidth="1"/>
    <col min="10696" max="10703" width="9.81640625" style="10" customWidth="1"/>
    <col min="10704" max="10950" width="9.1796875" style="10"/>
    <col min="10951" max="10951" width="51.1796875" style="10" customWidth="1"/>
    <col min="10952" max="10959" width="9.81640625" style="10" customWidth="1"/>
    <col min="10960" max="11206" width="9.1796875" style="10"/>
    <col min="11207" max="11207" width="51.1796875" style="10" customWidth="1"/>
    <col min="11208" max="11215" width="9.81640625" style="10" customWidth="1"/>
    <col min="11216" max="11462" width="9.1796875" style="10"/>
    <col min="11463" max="11463" width="51.1796875" style="10" customWidth="1"/>
    <col min="11464" max="11471" width="9.81640625" style="10" customWidth="1"/>
    <col min="11472" max="11718" width="9.1796875" style="10"/>
    <col min="11719" max="11719" width="51.1796875" style="10" customWidth="1"/>
    <col min="11720" max="11727" width="9.81640625" style="10" customWidth="1"/>
    <col min="11728" max="11974" width="9.1796875" style="10"/>
    <col min="11975" max="11975" width="51.1796875" style="10" customWidth="1"/>
    <col min="11976" max="11983" width="9.81640625" style="10" customWidth="1"/>
    <col min="11984" max="12230" width="9.1796875" style="10"/>
    <col min="12231" max="12231" width="51.1796875" style="10" customWidth="1"/>
    <col min="12232" max="12239" width="9.81640625" style="10" customWidth="1"/>
    <col min="12240" max="12486" width="9.1796875" style="10"/>
    <col min="12487" max="12487" width="51.1796875" style="10" customWidth="1"/>
    <col min="12488" max="12495" width="9.81640625" style="10" customWidth="1"/>
    <col min="12496" max="12742" width="9.1796875" style="10"/>
    <col min="12743" max="12743" width="51.1796875" style="10" customWidth="1"/>
    <col min="12744" max="12751" width="9.81640625" style="10" customWidth="1"/>
    <col min="12752" max="12998" width="9.1796875" style="10"/>
    <col min="12999" max="12999" width="51.1796875" style="10" customWidth="1"/>
    <col min="13000" max="13007" width="9.81640625" style="10" customWidth="1"/>
    <col min="13008" max="13254" width="9.1796875" style="10"/>
    <col min="13255" max="13255" width="51.1796875" style="10" customWidth="1"/>
    <col min="13256" max="13263" width="9.81640625" style="10" customWidth="1"/>
    <col min="13264" max="13510" width="9.1796875" style="10"/>
    <col min="13511" max="13511" width="51.1796875" style="10" customWidth="1"/>
    <col min="13512" max="13519" width="9.81640625" style="10" customWidth="1"/>
    <col min="13520" max="13766" width="9.1796875" style="10"/>
    <col min="13767" max="13767" width="51.1796875" style="10" customWidth="1"/>
    <col min="13768" max="13775" width="9.81640625" style="10" customWidth="1"/>
    <col min="13776" max="14022" width="9.1796875" style="10"/>
    <col min="14023" max="14023" width="51.1796875" style="10" customWidth="1"/>
    <col min="14024" max="14031" width="9.81640625" style="10" customWidth="1"/>
    <col min="14032" max="14278" width="9.1796875" style="10"/>
    <col min="14279" max="14279" width="51.1796875" style="10" customWidth="1"/>
    <col min="14280" max="14287" width="9.81640625" style="10" customWidth="1"/>
    <col min="14288" max="14534" width="9.1796875" style="10"/>
    <col min="14535" max="14535" width="51.1796875" style="10" customWidth="1"/>
    <col min="14536" max="14543" width="9.81640625" style="10" customWidth="1"/>
    <col min="14544" max="14790" width="9.1796875" style="10"/>
    <col min="14791" max="14791" width="51.1796875" style="10" customWidth="1"/>
    <col min="14792" max="14799" width="9.81640625" style="10" customWidth="1"/>
    <col min="14800" max="15046" width="9.1796875" style="10"/>
    <col min="15047" max="15047" width="51.1796875" style="10" customWidth="1"/>
    <col min="15048" max="15055" width="9.81640625" style="10" customWidth="1"/>
    <col min="15056" max="15302" width="9.1796875" style="10"/>
    <col min="15303" max="15303" width="51.1796875" style="10" customWidth="1"/>
    <col min="15304" max="15311" width="9.81640625" style="10" customWidth="1"/>
    <col min="15312" max="15558" width="9.1796875" style="10"/>
    <col min="15559" max="15559" width="51.1796875" style="10" customWidth="1"/>
    <col min="15560" max="15567" width="9.81640625" style="10" customWidth="1"/>
    <col min="15568" max="15814" width="9.1796875" style="10"/>
    <col min="15815" max="15815" width="51.1796875" style="10" customWidth="1"/>
    <col min="15816" max="15823" width="9.81640625" style="10" customWidth="1"/>
    <col min="15824" max="16384" width="9.1796875" style="10"/>
  </cols>
  <sheetData>
    <row r="1" spans="2:12" s="1" customFormat="1" ht="17.25" customHeight="1" x14ac:dyDescent="0.3">
      <c r="B1" s="40"/>
      <c r="C1" s="42"/>
      <c r="L1" s="36" t="s">
        <v>212</v>
      </c>
    </row>
    <row r="2" spans="2:12" s="1" customFormat="1" ht="19.5" customHeight="1" x14ac:dyDescent="0.3">
      <c r="B2" s="178" t="s">
        <v>234</v>
      </c>
      <c r="C2" s="178"/>
      <c r="D2" s="178"/>
      <c r="E2" s="178"/>
      <c r="F2" s="178"/>
      <c r="G2" s="178"/>
      <c r="H2" s="178"/>
      <c r="I2" s="178"/>
      <c r="J2" s="178"/>
      <c r="K2" s="178"/>
      <c r="L2" s="178"/>
    </row>
    <row r="3" spans="2:12" s="1" customFormat="1" ht="15.75" customHeight="1" x14ac:dyDescent="0.3">
      <c r="B3" s="179">
        <v>2022</v>
      </c>
      <c r="C3" s="179"/>
      <c r="D3" s="179"/>
      <c r="E3" s="179"/>
      <c r="F3" s="179"/>
      <c r="G3" s="179"/>
      <c r="H3" s="179"/>
      <c r="I3" s="179"/>
      <c r="J3" s="179"/>
      <c r="K3" s="179"/>
      <c r="L3" s="179"/>
    </row>
    <row r="4" spans="2:12" ht="12.65" customHeight="1" x14ac:dyDescent="0.2">
      <c r="B4" s="10" t="s">
        <v>115</v>
      </c>
      <c r="F4" s="11"/>
    </row>
    <row r="5" spans="2:12" s="1" customFormat="1" ht="14.5" customHeight="1" x14ac:dyDescent="0.3">
      <c r="B5" s="44" t="s">
        <v>119</v>
      </c>
      <c r="C5" s="183" t="s">
        <v>91</v>
      </c>
      <c r="D5" s="183" t="s">
        <v>149</v>
      </c>
      <c r="E5" s="183" t="s">
        <v>150</v>
      </c>
      <c r="F5" s="183" t="s">
        <v>90</v>
      </c>
      <c r="G5" s="183" t="s">
        <v>151</v>
      </c>
      <c r="H5" s="183" t="s">
        <v>152</v>
      </c>
      <c r="I5" s="183" t="s">
        <v>153</v>
      </c>
      <c r="J5" s="183" t="s">
        <v>154</v>
      </c>
      <c r="K5" s="183" t="s">
        <v>92</v>
      </c>
      <c r="L5" s="183" t="s">
        <v>155</v>
      </c>
    </row>
    <row r="6" spans="2:12" s="1" customFormat="1" ht="69" customHeight="1" x14ac:dyDescent="0.3">
      <c r="B6" s="43" t="s">
        <v>46</v>
      </c>
      <c r="C6" s="183" t="s">
        <v>31</v>
      </c>
      <c r="D6" s="183" t="s">
        <v>32</v>
      </c>
      <c r="E6" s="183" t="s">
        <v>33</v>
      </c>
      <c r="F6" s="183" t="s">
        <v>34</v>
      </c>
      <c r="G6" s="183" t="s">
        <v>35</v>
      </c>
      <c r="H6" s="183" t="s">
        <v>36</v>
      </c>
      <c r="I6" s="193" t="s">
        <v>37</v>
      </c>
      <c r="J6" s="183" t="s">
        <v>38</v>
      </c>
      <c r="K6" s="183" t="s">
        <v>39</v>
      </c>
      <c r="L6" s="183" t="s">
        <v>39</v>
      </c>
    </row>
    <row r="7" spans="2:12" ht="14" customHeight="1" x14ac:dyDescent="0.25">
      <c r="B7" s="40" t="s">
        <v>0</v>
      </c>
      <c r="C7" s="55">
        <v>38627</v>
      </c>
      <c r="D7" s="55">
        <v>190826</v>
      </c>
      <c r="E7" s="55">
        <v>148418</v>
      </c>
      <c r="F7" s="55">
        <v>173819</v>
      </c>
      <c r="G7" s="55">
        <v>239969</v>
      </c>
      <c r="H7" s="55">
        <v>5873</v>
      </c>
      <c r="I7" s="55">
        <v>135406</v>
      </c>
      <c r="J7" s="55">
        <v>132918</v>
      </c>
      <c r="K7" s="55">
        <v>118248</v>
      </c>
      <c r="L7" s="55">
        <v>1090</v>
      </c>
    </row>
    <row r="8" spans="2:12" ht="14" customHeight="1" x14ac:dyDescent="0.2">
      <c r="B8" s="10" t="s">
        <v>53</v>
      </c>
      <c r="C8" s="14">
        <v>319</v>
      </c>
      <c r="D8" s="14">
        <v>661</v>
      </c>
      <c r="E8" s="14">
        <v>777</v>
      </c>
      <c r="F8" s="14">
        <v>911</v>
      </c>
      <c r="G8" s="14">
        <v>234</v>
      </c>
      <c r="H8" s="14">
        <v>3479</v>
      </c>
      <c r="I8" s="14">
        <v>282</v>
      </c>
      <c r="J8" s="14">
        <v>1455</v>
      </c>
      <c r="K8" s="14">
        <v>6520</v>
      </c>
      <c r="L8" s="14">
        <v>10</v>
      </c>
    </row>
    <row r="9" spans="2:12" ht="14" customHeight="1" x14ac:dyDescent="0.2">
      <c r="B9" s="10" t="s">
        <v>47</v>
      </c>
      <c r="C9" s="14">
        <v>81</v>
      </c>
      <c r="D9" s="14">
        <v>374</v>
      </c>
      <c r="E9" s="14">
        <v>397</v>
      </c>
      <c r="F9" s="14">
        <v>233</v>
      </c>
      <c r="G9" s="14">
        <v>19</v>
      </c>
      <c r="H9" s="14">
        <v>11</v>
      </c>
      <c r="I9" s="14">
        <v>665</v>
      </c>
      <c r="J9" s="14">
        <v>2277</v>
      </c>
      <c r="K9" s="14">
        <v>404</v>
      </c>
      <c r="L9" s="14">
        <v>1</v>
      </c>
    </row>
    <row r="10" spans="2:12" ht="14" customHeight="1" x14ac:dyDescent="0.2">
      <c r="B10" s="10" t="s">
        <v>48</v>
      </c>
      <c r="C10" s="14">
        <f>+SUM(C11:C34)</f>
        <v>6500</v>
      </c>
      <c r="D10" s="14">
        <f t="shared" ref="D10:L10" si="0">+SUM(D11:D34)</f>
        <v>21314</v>
      </c>
      <c r="E10" s="14">
        <f t="shared" si="0"/>
        <v>37197</v>
      </c>
      <c r="F10" s="14">
        <f t="shared" si="0"/>
        <v>27388</v>
      </c>
      <c r="G10" s="14">
        <f t="shared" si="0"/>
        <v>5904</v>
      </c>
      <c r="H10" s="14">
        <f t="shared" si="0"/>
        <v>355</v>
      </c>
      <c r="I10" s="14">
        <f t="shared" si="0"/>
        <v>73842</v>
      </c>
      <c r="J10" s="14">
        <f t="shared" si="0"/>
        <v>78828</v>
      </c>
      <c r="K10" s="14">
        <f t="shared" si="0"/>
        <v>27975</v>
      </c>
      <c r="L10" s="14">
        <f t="shared" si="0"/>
        <v>199</v>
      </c>
    </row>
    <row r="11" spans="2:12" s="99" customFormat="1" ht="14" hidden="1" customHeight="1" outlineLevel="1" x14ac:dyDescent="0.35">
      <c r="B11" s="100" t="s">
        <v>291</v>
      </c>
      <c r="C11" s="111">
        <v>767</v>
      </c>
      <c r="D11" s="111">
        <v>1350</v>
      </c>
      <c r="E11" s="111">
        <v>3184</v>
      </c>
      <c r="F11" s="111">
        <v>4224</v>
      </c>
      <c r="G11" s="111">
        <v>2717</v>
      </c>
      <c r="H11" s="111">
        <v>107</v>
      </c>
      <c r="I11" s="111">
        <v>9758</v>
      </c>
      <c r="J11" s="111">
        <v>7678</v>
      </c>
      <c r="K11" s="111">
        <v>5578</v>
      </c>
      <c r="L11" s="111">
        <v>17</v>
      </c>
    </row>
    <row r="12" spans="2:12" s="99" customFormat="1" ht="14" hidden="1" customHeight="1" outlineLevel="1" x14ac:dyDescent="0.35">
      <c r="B12" s="100" t="s">
        <v>292</v>
      </c>
      <c r="C12" s="111">
        <v>295</v>
      </c>
      <c r="D12" s="111">
        <v>595</v>
      </c>
      <c r="E12" s="111">
        <v>1191</v>
      </c>
      <c r="F12" s="111">
        <v>1490</v>
      </c>
      <c r="G12" s="111">
        <v>377</v>
      </c>
      <c r="H12" s="111">
        <v>193</v>
      </c>
      <c r="I12" s="111">
        <v>162</v>
      </c>
      <c r="J12" s="111">
        <v>1323</v>
      </c>
      <c r="K12" s="111">
        <v>462</v>
      </c>
      <c r="L12" s="111">
        <v>4</v>
      </c>
    </row>
    <row r="13" spans="2:12" s="99" customFormat="1" ht="14" hidden="1" customHeight="1" outlineLevel="1" x14ac:dyDescent="0.35">
      <c r="B13" s="100" t="s">
        <v>293</v>
      </c>
      <c r="C13" s="160" t="s">
        <v>100</v>
      </c>
      <c r="D13" s="111">
        <v>34</v>
      </c>
      <c r="E13" s="111">
        <v>83</v>
      </c>
      <c r="F13" s="111">
        <v>31</v>
      </c>
      <c r="G13" s="160" t="s">
        <v>100</v>
      </c>
      <c r="H13" s="160" t="s">
        <v>100</v>
      </c>
      <c r="I13" s="111">
        <v>76</v>
      </c>
      <c r="J13" s="111">
        <v>105</v>
      </c>
      <c r="K13" s="111">
        <v>2</v>
      </c>
      <c r="L13" s="111">
        <v>3</v>
      </c>
    </row>
    <row r="14" spans="2:12" s="99" customFormat="1" ht="14" hidden="1" customHeight="1" outlineLevel="1" x14ac:dyDescent="0.35">
      <c r="B14" s="100" t="s">
        <v>294</v>
      </c>
      <c r="C14" s="111">
        <v>351</v>
      </c>
      <c r="D14" s="111">
        <v>688</v>
      </c>
      <c r="E14" s="111">
        <v>1828</v>
      </c>
      <c r="F14" s="111">
        <v>1723</v>
      </c>
      <c r="G14" s="111">
        <v>165</v>
      </c>
      <c r="H14" s="111">
        <v>5</v>
      </c>
      <c r="I14" s="111">
        <v>2699</v>
      </c>
      <c r="J14" s="111">
        <v>7802</v>
      </c>
      <c r="K14" s="111">
        <v>1116</v>
      </c>
      <c r="L14" s="111">
        <v>2</v>
      </c>
    </row>
    <row r="15" spans="2:12" s="99" customFormat="1" ht="14" hidden="1" customHeight="1" outlineLevel="1" x14ac:dyDescent="0.35">
      <c r="B15" s="100" t="s">
        <v>295</v>
      </c>
      <c r="C15" s="111">
        <v>274</v>
      </c>
      <c r="D15" s="111">
        <v>453</v>
      </c>
      <c r="E15" s="111">
        <v>1425</v>
      </c>
      <c r="F15" s="111">
        <v>1703</v>
      </c>
      <c r="G15" s="111">
        <v>139</v>
      </c>
      <c r="H15" s="111">
        <v>3</v>
      </c>
      <c r="I15" s="111">
        <v>5087</v>
      </c>
      <c r="J15" s="111">
        <v>6855</v>
      </c>
      <c r="K15" s="111">
        <v>1278</v>
      </c>
      <c r="L15" s="111">
        <v>2</v>
      </c>
    </row>
    <row r="16" spans="2:12" s="99" customFormat="1" ht="14" hidden="1" customHeight="1" outlineLevel="1" x14ac:dyDescent="0.35">
      <c r="B16" s="100" t="s">
        <v>296</v>
      </c>
      <c r="C16" s="111">
        <v>133</v>
      </c>
      <c r="D16" s="111">
        <v>196</v>
      </c>
      <c r="E16" s="111">
        <v>599</v>
      </c>
      <c r="F16" s="111">
        <v>741</v>
      </c>
      <c r="G16" s="111">
        <v>64</v>
      </c>
      <c r="H16" s="111">
        <v>1</v>
      </c>
      <c r="I16" s="111">
        <v>5438</v>
      </c>
      <c r="J16" s="111">
        <v>2718</v>
      </c>
      <c r="K16" s="111">
        <v>524</v>
      </c>
      <c r="L16" s="111">
        <v>4</v>
      </c>
    </row>
    <row r="17" spans="2:12" s="99" customFormat="1" ht="14" hidden="1" customHeight="1" outlineLevel="1" x14ac:dyDescent="0.35">
      <c r="B17" s="100" t="s">
        <v>297</v>
      </c>
      <c r="C17" s="111">
        <v>280</v>
      </c>
      <c r="D17" s="111">
        <v>595</v>
      </c>
      <c r="E17" s="111">
        <v>909</v>
      </c>
      <c r="F17" s="111">
        <v>673</v>
      </c>
      <c r="G17" s="111">
        <v>104</v>
      </c>
      <c r="H17" s="111">
        <v>35</v>
      </c>
      <c r="I17" s="111">
        <v>5634</v>
      </c>
      <c r="J17" s="111">
        <v>1004</v>
      </c>
      <c r="K17" s="111">
        <v>1247</v>
      </c>
      <c r="L17" s="111">
        <v>8</v>
      </c>
    </row>
    <row r="18" spans="2:12" s="99" customFormat="1" ht="14" hidden="1" customHeight="1" outlineLevel="1" x14ac:dyDescent="0.35">
      <c r="B18" s="100" t="s">
        <v>298</v>
      </c>
      <c r="C18" s="111">
        <v>197</v>
      </c>
      <c r="D18" s="111">
        <v>340</v>
      </c>
      <c r="E18" s="111">
        <v>864</v>
      </c>
      <c r="F18" s="111">
        <v>794</v>
      </c>
      <c r="G18" s="111">
        <v>77</v>
      </c>
      <c r="H18" s="111">
        <v>1</v>
      </c>
      <c r="I18" s="111">
        <v>784</v>
      </c>
      <c r="J18" s="111">
        <v>3116</v>
      </c>
      <c r="K18" s="111">
        <v>719</v>
      </c>
      <c r="L18" s="111">
        <v>5</v>
      </c>
    </row>
    <row r="19" spans="2:12" s="99" customFormat="1" ht="14" hidden="1" customHeight="1" outlineLevel="1" x14ac:dyDescent="0.35">
      <c r="B19" s="100" t="s">
        <v>299</v>
      </c>
      <c r="C19" s="111">
        <v>157</v>
      </c>
      <c r="D19" s="111">
        <v>286</v>
      </c>
      <c r="E19" s="111">
        <v>437</v>
      </c>
      <c r="F19" s="111">
        <v>573</v>
      </c>
      <c r="G19" s="111">
        <v>118</v>
      </c>
      <c r="H19" s="160" t="s">
        <v>100</v>
      </c>
      <c r="I19" s="111">
        <v>1662</v>
      </c>
      <c r="J19" s="111">
        <v>247</v>
      </c>
      <c r="K19" s="111">
        <v>201</v>
      </c>
      <c r="L19" s="111">
        <v>1</v>
      </c>
    </row>
    <row r="20" spans="2:12" s="99" customFormat="1" ht="14" hidden="1" customHeight="1" outlineLevel="1" x14ac:dyDescent="0.35">
      <c r="B20" s="100" t="s">
        <v>300</v>
      </c>
      <c r="C20" s="111">
        <v>19</v>
      </c>
      <c r="D20" s="111">
        <v>243</v>
      </c>
      <c r="E20" s="111">
        <v>302</v>
      </c>
      <c r="F20" s="111">
        <v>75</v>
      </c>
      <c r="G20" s="111">
        <v>5</v>
      </c>
      <c r="H20" s="160" t="s">
        <v>100</v>
      </c>
      <c r="I20" s="111">
        <v>2</v>
      </c>
      <c r="J20" s="111">
        <v>334</v>
      </c>
      <c r="K20" s="111">
        <v>59</v>
      </c>
      <c r="L20" s="160" t="s">
        <v>100</v>
      </c>
    </row>
    <row r="21" spans="2:12" s="99" customFormat="1" ht="14" hidden="1" customHeight="1" outlineLevel="1" x14ac:dyDescent="0.35">
      <c r="B21" s="100" t="s">
        <v>301</v>
      </c>
      <c r="C21" s="111">
        <v>309</v>
      </c>
      <c r="D21" s="111">
        <v>1145</v>
      </c>
      <c r="E21" s="111">
        <v>2322</v>
      </c>
      <c r="F21" s="111">
        <v>1063</v>
      </c>
      <c r="G21" s="111">
        <v>429</v>
      </c>
      <c r="H21" s="111">
        <v>1</v>
      </c>
      <c r="I21" s="111">
        <v>299</v>
      </c>
      <c r="J21" s="111">
        <v>2005</v>
      </c>
      <c r="K21" s="111">
        <v>918</v>
      </c>
      <c r="L21" s="111">
        <v>13</v>
      </c>
    </row>
    <row r="22" spans="2:12" s="99" customFormat="1" ht="14" hidden="1" customHeight="1" outlineLevel="1" x14ac:dyDescent="0.35">
      <c r="B22" s="100" t="s">
        <v>302</v>
      </c>
      <c r="C22" s="111">
        <v>362</v>
      </c>
      <c r="D22" s="111">
        <v>1653</v>
      </c>
      <c r="E22" s="111">
        <v>2155</v>
      </c>
      <c r="F22" s="111">
        <v>765</v>
      </c>
      <c r="G22" s="111">
        <v>123</v>
      </c>
      <c r="H22" s="111">
        <v>1</v>
      </c>
      <c r="I22" s="111">
        <v>260</v>
      </c>
      <c r="J22" s="111">
        <v>1216</v>
      </c>
      <c r="K22" s="111">
        <v>1226</v>
      </c>
      <c r="L22" s="111">
        <v>19</v>
      </c>
    </row>
    <row r="23" spans="2:12" s="99" customFormat="1" ht="14" hidden="1" customHeight="1" outlineLevel="1" x14ac:dyDescent="0.35">
      <c r="B23" s="100" t="s">
        <v>303</v>
      </c>
      <c r="C23" s="111">
        <v>465</v>
      </c>
      <c r="D23" s="111">
        <v>1018</v>
      </c>
      <c r="E23" s="111">
        <v>1975</v>
      </c>
      <c r="F23" s="111">
        <v>1646</v>
      </c>
      <c r="G23" s="111">
        <v>181</v>
      </c>
      <c r="H23" s="111">
        <v>1</v>
      </c>
      <c r="I23" s="111">
        <v>1209</v>
      </c>
      <c r="J23" s="111">
        <v>9460</v>
      </c>
      <c r="K23" s="111">
        <v>1383</v>
      </c>
      <c r="L23" s="111">
        <v>2</v>
      </c>
    </row>
    <row r="24" spans="2:12" s="99" customFormat="1" ht="14" hidden="1" customHeight="1" outlineLevel="1" x14ac:dyDescent="0.35">
      <c r="B24" s="100" t="s">
        <v>304</v>
      </c>
      <c r="C24" s="111">
        <v>349</v>
      </c>
      <c r="D24" s="111">
        <v>806</v>
      </c>
      <c r="E24" s="111">
        <v>1919</v>
      </c>
      <c r="F24" s="111">
        <v>1458</v>
      </c>
      <c r="G24" s="111">
        <v>230</v>
      </c>
      <c r="H24" s="160" t="s">
        <v>100</v>
      </c>
      <c r="I24" s="111">
        <v>4169</v>
      </c>
      <c r="J24" s="111">
        <v>4661</v>
      </c>
      <c r="K24" s="111">
        <v>2315</v>
      </c>
      <c r="L24" s="111">
        <v>15</v>
      </c>
    </row>
    <row r="25" spans="2:12" s="99" customFormat="1" ht="14" hidden="1" customHeight="1" outlineLevel="1" x14ac:dyDescent="0.35">
      <c r="B25" s="100" t="s">
        <v>305</v>
      </c>
      <c r="C25" s="111">
        <v>120</v>
      </c>
      <c r="D25" s="111">
        <v>402</v>
      </c>
      <c r="E25" s="111">
        <v>784</v>
      </c>
      <c r="F25" s="111">
        <v>461</v>
      </c>
      <c r="G25" s="111">
        <v>48</v>
      </c>
      <c r="H25" s="160" t="s">
        <v>100</v>
      </c>
      <c r="I25" s="111">
        <v>1834</v>
      </c>
      <c r="J25" s="111">
        <v>1167</v>
      </c>
      <c r="K25" s="111">
        <v>994</v>
      </c>
      <c r="L25" s="111">
        <v>6</v>
      </c>
    </row>
    <row r="26" spans="2:12" s="99" customFormat="1" ht="14" hidden="1" customHeight="1" outlineLevel="1" x14ac:dyDescent="0.35">
      <c r="B26" s="100" t="s">
        <v>306</v>
      </c>
      <c r="C26" s="111">
        <v>769</v>
      </c>
      <c r="D26" s="111">
        <v>1838</v>
      </c>
      <c r="E26" s="111">
        <v>4230</v>
      </c>
      <c r="F26" s="111">
        <v>2686</v>
      </c>
      <c r="G26" s="111">
        <v>326</v>
      </c>
      <c r="H26" s="111">
        <v>1</v>
      </c>
      <c r="I26" s="111">
        <v>13282</v>
      </c>
      <c r="J26" s="111">
        <v>3594</v>
      </c>
      <c r="K26" s="111">
        <v>3593</v>
      </c>
      <c r="L26" s="111">
        <v>8</v>
      </c>
    </row>
    <row r="27" spans="2:12" s="99" customFormat="1" ht="14" hidden="1" customHeight="1" outlineLevel="1" x14ac:dyDescent="0.35">
      <c r="B27" s="100" t="s">
        <v>307</v>
      </c>
      <c r="C27" s="111">
        <v>127</v>
      </c>
      <c r="D27" s="111">
        <v>2023</v>
      </c>
      <c r="E27" s="111">
        <v>1469</v>
      </c>
      <c r="F27" s="111">
        <v>642</v>
      </c>
      <c r="G27" s="111">
        <v>20</v>
      </c>
      <c r="H27" s="160" t="s">
        <v>100</v>
      </c>
      <c r="I27" s="111">
        <v>498</v>
      </c>
      <c r="J27" s="111">
        <v>3142</v>
      </c>
      <c r="K27" s="111">
        <v>156</v>
      </c>
      <c r="L27" s="111">
        <v>13</v>
      </c>
    </row>
    <row r="28" spans="2:12" s="99" customFormat="1" ht="14" hidden="1" customHeight="1" outlineLevel="1" x14ac:dyDescent="0.35">
      <c r="B28" s="100" t="s">
        <v>308</v>
      </c>
      <c r="C28" s="111">
        <v>243</v>
      </c>
      <c r="D28" s="111">
        <v>3266</v>
      </c>
      <c r="E28" s="111">
        <v>2593</v>
      </c>
      <c r="F28" s="111">
        <v>1282</v>
      </c>
      <c r="G28" s="111">
        <v>102</v>
      </c>
      <c r="H28" s="111">
        <v>2</v>
      </c>
      <c r="I28" s="111">
        <v>2213</v>
      </c>
      <c r="J28" s="111">
        <v>3344</v>
      </c>
      <c r="K28" s="111">
        <v>908</v>
      </c>
      <c r="L28" s="111">
        <v>58</v>
      </c>
    </row>
    <row r="29" spans="2:12" s="99" customFormat="1" ht="14" hidden="1" customHeight="1" outlineLevel="1" x14ac:dyDescent="0.35">
      <c r="B29" s="100" t="s">
        <v>309</v>
      </c>
      <c r="C29" s="111">
        <v>250</v>
      </c>
      <c r="D29" s="111">
        <v>1026</v>
      </c>
      <c r="E29" s="111">
        <v>1578</v>
      </c>
      <c r="F29" s="111">
        <v>1042</v>
      </c>
      <c r="G29" s="111">
        <v>135</v>
      </c>
      <c r="H29" s="111">
        <v>1</v>
      </c>
      <c r="I29" s="111">
        <v>4021</v>
      </c>
      <c r="J29" s="111">
        <v>2096</v>
      </c>
      <c r="K29" s="111">
        <v>825</v>
      </c>
      <c r="L29" s="111">
        <v>5</v>
      </c>
    </row>
    <row r="30" spans="2:12" s="99" customFormat="1" ht="14" hidden="1" customHeight="1" outlineLevel="1" x14ac:dyDescent="0.35">
      <c r="B30" s="100" t="s">
        <v>310</v>
      </c>
      <c r="C30" s="111">
        <v>483</v>
      </c>
      <c r="D30" s="111">
        <v>1423</v>
      </c>
      <c r="E30" s="111">
        <v>3453</v>
      </c>
      <c r="F30" s="111">
        <v>2011</v>
      </c>
      <c r="G30" s="111">
        <v>71</v>
      </c>
      <c r="H30" s="111">
        <v>1</v>
      </c>
      <c r="I30" s="111">
        <v>4726</v>
      </c>
      <c r="J30" s="111">
        <v>12352</v>
      </c>
      <c r="K30" s="111">
        <v>643</v>
      </c>
      <c r="L30" s="111">
        <v>2</v>
      </c>
    </row>
    <row r="31" spans="2:12" s="99" customFormat="1" ht="14" hidden="1" customHeight="1" outlineLevel="1" x14ac:dyDescent="0.35">
      <c r="B31" s="100" t="s">
        <v>311</v>
      </c>
      <c r="C31" s="111">
        <v>76</v>
      </c>
      <c r="D31" s="111">
        <v>298</v>
      </c>
      <c r="E31" s="111">
        <v>406</v>
      </c>
      <c r="F31" s="111">
        <v>370</v>
      </c>
      <c r="G31" s="111">
        <v>33</v>
      </c>
      <c r="H31" s="160" t="s">
        <v>100</v>
      </c>
      <c r="I31" s="111">
        <v>997</v>
      </c>
      <c r="J31" s="111">
        <v>1400</v>
      </c>
      <c r="K31" s="111">
        <v>734</v>
      </c>
      <c r="L31" s="111">
        <v>3</v>
      </c>
    </row>
    <row r="32" spans="2:12" s="99" customFormat="1" ht="14" hidden="1" customHeight="1" outlineLevel="1" x14ac:dyDescent="0.35">
      <c r="B32" s="100" t="s">
        <v>312</v>
      </c>
      <c r="C32" s="111">
        <v>154</v>
      </c>
      <c r="D32" s="111">
        <v>313</v>
      </c>
      <c r="E32" s="111">
        <v>874</v>
      </c>
      <c r="F32" s="111">
        <v>575</v>
      </c>
      <c r="G32" s="111">
        <v>118</v>
      </c>
      <c r="H32" s="111">
        <v>2</v>
      </c>
      <c r="I32" s="111">
        <v>4278</v>
      </c>
      <c r="J32" s="111">
        <v>1119</v>
      </c>
      <c r="K32" s="111">
        <v>1649</v>
      </c>
      <c r="L32" s="111">
        <v>3</v>
      </c>
    </row>
    <row r="33" spans="2:12" s="99" customFormat="1" ht="14" hidden="1" customHeight="1" outlineLevel="1" x14ac:dyDescent="0.35">
      <c r="B33" s="100" t="s">
        <v>313</v>
      </c>
      <c r="C33" s="111">
        <v>138</v>
      </c>
      <c r="D33" s="111">
        <v>359</v>
      </c>
      <c r="E33" s="111">
        <v>708</v>
      </c>
      <c r="F33" s="111">
        <v>562</v>
      </c>
      <c r="G33" s="111">
        <v>63</v>
      </c>
      <c r="H33" s="160" t="s">
        <v>100</v>
      </c>
      <c r="I33" s="111">
        <v>1108</v>
      </c>
      <c r="J33" s="111">
        <v>1690</v>
      </c>
      <c r="K33" s="111">
        <v>776</v>
      </c>
      <c r="L33" s="111">
        <v>6</v>
      </c>
    </row>
    <row r="34" spans="2:12" s="99" customFormat="1" ht="14" hidden="1" customHeight="1" outlineLevel="1" x14ac:dyDescent="0.35">
      <c r="B34" s="100" t="s">
        <v>314</v>
      </c>
      <c r="C34" s="111">
        <v>182</v>
      </c>
      <c r="D34" s="111">
        <v>964</v>
      </c>
      <c r="E34" s="111">
        <v>1909</v>
      </c>
      <c r="F34" s="111">
        <v>798</v>
      </c>
      <c r="G34" s="111">
        <v>259</v>
      </c>
      <c r="H34" s="160" t="s">
        <v>100</v>
      </c>
      <c r="I34" s="111">
        <v>3646</v>
      </c>
      <c r="J34" s="111">
        <v>400</v>
      </c>
      <c r="K34" s="111">
        <v>669</v>
      </c>
      <c r="L34" s="160" t="s">
        <v>100</v>
      </c>
    </row>
    <row r="35" spans="2:12" s="1" customFormat="1" ht="14" customHeight="1" collapsed="1" x14ac:dyDescent="0.3">
      <c r="B35" s="101" t="s">
        <v>57</v>
      </c>
      <c r="C35" s="14">
        <v>180</v>
      </c>
      <c r="D35" s="14">
        <v>2420</v>
      </c>
      <c r="E35" s="14">
        <v>1614</v>
      </c>
      <c r="F35" s="14">
        <v>273</v>
      </c>
      <c r="G35" s="14">
        <v>47</v>
      </c>
      <c r="H35" s="56" t="s">
        <v>100</v>
      </c>
      <c r="I35" s="14">
        <v>967</v>
      </c>
      <c r="J35" s="14">
        <v>15</v>
      </c>
      <c r="K35" s="14">
        <v>40</v>
      </c>
      <c r="L35" s="14">
        <v>1</v>
      </c>
    </row>
    <row r="36" spans="2:12" s="1" customFormat="1" ht="14" customHeight="1" x14ac:dyDescent="0.3">
      <c r="B36" s="101" t="s">
        <v>58</v>
      </c>
      <c r="C36" s="14">
        <v>358</v>
      </c>
      <c r="D36" s="14">
        <v>1908</v>
      </c>
      <c r="E36" s="14">
        <v>2806</v>
      </c>
      <c r="F36" s="14">
        <v>1707</v>
      </c>
      <c r="G36" s="14">
        <v>236</v>
      </c>
      <c r="H36" s="14">
        <v>227</v>
      </c>
      <c r="I36" s="14">
        <v>1040</v>
      </c>
      <c r="J36" s="14">
        <v>3228</v>
      </c>
      <c r="K36" s="14">
        <v>6285</v>
      </c>
      <c r="L36" s="14">
        <v>11</v>
      </c>
    </row>
    <row r="37" spans="2:12" s="1" customFormat="1" ht="14" customHeight="1" x14ac:dyDescent="0.3">
      <c r="B37" s="103" t="s">
        <v>49</v>
      </c>
      <c r="C37" s="14">
        <v>1427</v>
      </c>
      <c r="D37" s="14">
        <v>6295</v>
      </c>
      <c r="E37" s="14">
        <v>9497</v>
      </c>
      <c r="F37" s="14">
        <v>3997</v>
      </c>
      <c r="G37" s="14">
        <v>464</v>
      </c>
      <c r="H37" s="14">
        <v>137</v>
      </c>
      <c r="I37" s="14">
        <v>29131</v>
      </c>
      <c r="J37" s="14">
        <v>6868</v>
      </c>
      <c r="K37" s="14">
        <v>7458</v>
      </c>
      <c r="L37" s="14">
        <v>19</v>
      </c>
    </row>
    <row r="38" spans="2:12" s="1" customFormat="1" ht="14" customHeight="1" x14ac:dyDescent="0.3">
      <c r="B38" s="101" t="s">
        <v>50</v>
      </c>
      <c r="C38" s="14">
        <f>+C39+C40+C41</f>
        <v>6794</v>
      </c>
      <c r="D38" s="14">
        <f t="shared" ref="D38:L38" si="1">+D39+D40+D41</f>
        <v>17325</v>
      </c>
      <c r="E38" s="14">
        <f t="shared" si="1"/>
        <v>22958</v>
      </c>
      <c r="F38" s="14">
        <f t="shared" si="1"/>
        <v>27383</v>
      </c>
      <c r="G38" s="14">
        <f t="shared" si="1"/>
        <v>130335</v>
      </c>
      <c r="H38" s="14">
        <f t="shared" si="1"/>
        <v>418</v>
      </c>
      <c r="I38" s="14">
        <f t="shared" si="1"/>
        <v>18072</v>
      </c>
      <c r="J38" s="14">
        <f t="shared" si="1"/>
        <v>5689</v>
      </c>
      <c r="K38" s="14">
        <f t="shared" si="1"/>
        <v>10173</v>
      </c>
      <c r="L38" s="14">
        <f t="shared" si="1"/>
        <v>115</v>
      </c>
    </row>
    <row r="39" spans="2:12" s="1" customFormat="1" ht="14" hidden="1" customHeight="1" outlineLevel="1" x14ac:dyDescent="0.3">
      <c r="B39" s="100" t="s">
        <v>315</v>
      </c>
      <c r="C39" s="111">
        <v>850</v>
      </c>
      <c r="D39" s="111">
        <v>546</v>
      </c>
      <c r="E39" s="111">
        <v>1898</v>
      </c>
      <c r="F39" s="111">
        <v>3896</v>
      </c>
      <c r="G39" s="111">
        <v>3745</v>
      </c>
      <c r="H39" s="111">
        <v>5</v>
      </c>
      <c r="I39" s="111">
        <v>6299</v>
      </c>
      <c r="J39" s="111">
        <v>290</v>
      </c>
      <c r="K39" s="111">
        <v>916</v>
      </c>
      <c r="L39" s="111">
        <v>8</v>
      </c>
    </row>
    <row r="40" spans="2:12" s="1" customFormat="1" ht="14" hidden="1" customHeight="1" outlineLevel="1" x14ac:dyDescent="0.3">
      <c r="B40" s="100" t="s">
        <v>316</v>
      </c>
      <c r="C40" s="111">
        <v>3112</v>
      </c>
      <c r="D40" s="111">
        <v>9567</v>
      </c>
      <c r="E40" s="111">
        <v>10317</v>
      </c>
      <c r="F40" s="111">
        <v>13077</v>
      </c>
      <c r="G40" s="111">
        <v>11303</v>
      </c>
      <c r="H40" s="111">
        <v>323</v>
      </c>
      <c r="I40" s="111">
        <v>3469</v>
      </c>
      <c r="J40" s="111">
        <v>4756</v>
      </c>
      <c r="K40" s="111">
        <v>5402</v>
      </c>
      <c r="L40" s="111">
        <v>92</v>
      </c>
    </row>
    <row r="41" spans="2:12" s="1" customFormat="1" ht="14" hidden="1" customHeight="1" outlineLevel="1" x14ac:dyDescent="0.3">
      <c r="B41" s="100" t="s">
        <v>317</v>
      </c>
      <c r="C41" s="111">
        <v>2832</v>
      </c>
      <c r="D41" s="111">
        <v>7212</v>
      </c>
      <c r="E41" s="111">
        <v>10743</v>
      </c>
      <c r="F41" s="111">
        <v>10410</v>
      </c>
      <c r="G41" s="111">
        <v>115287</v>
      </c>
      <c r="H41" s="111">
        <v>90</v>
      </c>
      <c r="I41" s="111">
        <v>8304</v>
      </c>
      <c r="J41" s="111">
        <v>643</v>
      </c>
      <c r="K41" s="111">
        <v>3855</v>
      </c>
      <c r="L41" s="111">
        <v>15</v>
      </c>
    </row>
    <row r="42" spans="2:12" ht="14" customHeight="1" collapsed="1" x14ac:dyDescent="0.2">
      <c r="B42" s="10" t="s">
        <v>51</v>
      </c>
      <c r="C42" s="14">
        <v>943</v>
      </c>
      <c r="D42" s="14">
        <v>3774</v>
      </c>
      <c r="E42" s="14">
        <v>7320</v>
      </c>
      <c r="F42" s="14">
        <v>16617</v>
      </c>
      <c r="G42" s="14">
        <v>5482</v>
      </c>
      <c r="H42" s="14">
        <v>25</v>
      </c>
      <c r="I42" s="14">
        <v>3523</v>
      </c>
      <c r="J42" s="14">
        <v>29385</v>
      </c>
      <c r="K42" s="14">
        <v>3021</v>
      </c>
      <c r="L42" s="14">
        <v>17</v>
      </c>
    </row>
    <row r="43" spans="2:12" ht="14" customHeight="1" x14ac:dyDescent="0.2">
      <c r="B43" s="10" t="s">
        <v>52</v>
      </c>
      <c r="C43" s="14">
        <v>2468</v>
      </c>
      <c r="D43" s="14">
        <v>709</v>
      </c>
      <c r="E43" s="14">
        <v>2372</v>
      </c>
      <c r="F43" s="14">
        <v>4956</v>
      </c>
      <c r="G43" s="14">
        <v>36677</v>
      </c>
      <c r="H43" s="14">
        <v>140</v>
      </c>
      <c r="I43" s="14">
        <v>1073</v>
      </c>
      <c r="J43" s="14">
        <v>350</v>
      </c>
      <c r="K43" s="14">
        <v>12811</v>
      </c>
      <c r="L43" s="14">
        <v>13</v>
      </c>
    </row>
    <row r="44" spans="2:12" ht="14" customHeight="1" x14ac:dyDescent="0.2">
      <c r="B44" s="10" t="s">
        <v>61</v>
      </c>
      <c r="C44" s="14">
        <v>2524</v>
      </c>
      <c r="D44" s="14">
        <v>39171</v>
      </c>
      <c r="E44" s="14">
        <v>9775</v>
      </c>
      <c r="F44" s="14">
        <v>5867</v>
      </c>
      <c r="G44" s="14">
        <v>789</v>
      </c>
      <c r="H44" s="56" t="s">
        <v>100</v>
      </c>
      <c r="I44" s="14">
        <v>225</v>
      </c>
      <c r="J44" s="14">
        <v>74</v>
      </c>
      <c r="K44" s="14">
        <v>1183</v>
      </c>
      <c r="L44" s="14">
        <v>40</v>
      </c>
    </row>
    <row r="45" spans="2:12" ht="14" customHeight="1" x14ac:dyDescent="0.2">
      <c r="B45" s="10" t="s">
        <v>60</v>
      </c>
      <c r="C45" s="14">
        <v>7346</v>
      </c>
      <c r="D45" s="14">
        <v>11898</v>
      </c>
      <c r="E45" s="14">
        <v>12062</v>
      </c>
      <c r="F45" s="14">
        <v>23878</v>
      </c>
      <c r="G45" s="14">
        <v>401</v>
      </c>
      <c r="H45" s="56" t="s">
        <v>100</v>
      </c>
      <c r="I45" s="14">
        <v>25</v>
      </c>
      <c r="J45" s="14">
        <v>32</v>
      </c>
      <c r="K45" s="14">
        <v>406</v>
      </c>
      <c r="L45" s="14">
        <v>45</v>
      </c>
    </row>
    <row r="46" spans="2:12" ht="14" customHeight="1" x14ac:dyDescent="0.2">
      <c r="B46" s="10" t="s">
        <v>59</v>
      </c>
      <c r="C46" s="14">
        <v>605</v>
      </c>
      <c r="D46" s="14">
        <v>1062</v>
      </c>
      <c r="E46" s="14">
        <v>1281</v>
      </c>
      <c r="F46" s="14">
        <v>1343</v>
      </c>
      <c r="G46" s="14">
        <v>302</v>
      </c>
      <c r="H46" s="14">
        <v>34</v>
      </c>
      <c r="I46" s="14">
        <v>374</v>
      </c>
      <c r="J46" s="14">
        <v>45</v>
      </c>
      <c r="K46" s="14">
        <v>544</v>
      </c>
      <c r="L46" s="14">
        <v>11</v>
      </c>
    </row>
    <row r="47" spans="2:12" ht="14" customHeight="1" x14ac:dyDescent="0.2">
      <c r="B47" s="10" t="s">
        <v>62</v>
      </c>
      <c r="C47" s="14">
        <v>3532</v>
      </c>
      <c r="D47" s="14">
        <v>28102</v>
      </c>
      <c r="E47" s="14">
        <v>14514</v>
      </c>
      <c r="F47" s="14">
        <v>11793</v>
      </c>
      <c r="G47" s="14">
        <v>991</v>
      </c>
      <c r="H47" s="14">
        <v>36</v>
      </c>
      <c r="I47" s="14">
        <v>1340</v>
      </c>
      <c r="J47" s="14">
        <v>357</v>
      </c>
      <c r="K47" s="14">
        <v>1997</v>
      </c>
      <c r="L47" s="14">
        <v>236</v>
      </c>
    </row>
    <row r="48" spans="2:12" ht="14" customHeight="1" x14ac:dyDescent="0.2">
      <c r="B48" s="10" t="s">
        <v>63</v>
      </c>
      <c r="C48" s="14">
        <v>1263</v>
      </c>
      <c r="D48" s="14">
        <v>5630</v>
      </c>
      <c r="E48" s="14">
        <v>7372</v>
      </c>
      <c r="F48" s="14">
        <v>28014</v>
      </c>
      <c r="G48" s="14">
        <v>10411</v>
      </c>
      <c r="H48" s="14">
        <v>632</v>
      </c>
      <c r="I48" s="14">
        <v>3993</v>
      </c>
      <c r="J48" s="14">
        <v>2795</v>
      </c>
      <c r="K48" s="14">
        <v>25663</v>
      </c>
      <c r="L48" s="14">
        <v>62</v>
      </c>
    </row>
    <row r="49" spans="2:12" ht="14" customHeight="1" x14ac:dyDescent="0.2">
      <c r="B49" s="10" t="s">
        <v>69</v>
      </c>
      <c r="C49" s="14">
        <v>94</v>
      </c>
      <c r="D49" s="14">
        <v>648</v>
      </c>
      <c r="E49" s="14">
        <v>517</v>
      </c>
      <c r="F49" s="14">
        <v>413</v>
      </c>
      <c r="G49" s="14">
        <v>2052</v>
      </c>
      <c r="H49" s="56" t="s">
        <v>100</v>
      </c>
      <c r="I49" s="14">
        <v>12</v>
      </c>
      <c r="J49" s="14">
        <v>217</v>
      </c>
      <c r="K49" s="14">
        <v>135</v>
      </c>
      <c r="L49" s="14">
        <v>53</v>
      </c>
    </row>
    <row r="50" spans="2:12" ht="14" customHeight="1" x14ac:dyDescent="0.2">
      <c r="B50" s="10" t="s">
        <v>64</v>
      </c>
      <c r="C50" s="14">
        <v>746</v>
      </c>
      <c r="D50" s="14">
        <v>9167</v>
      </c>
      <c r="E50" s="14">
        <v>1394</v>
      </c>
      <c r="F50" s="14">
        <v>2268</v>
      </c>
      <c r="G50" s="14">
        <v>2861</v>
      </c>
      <c r="H50" s="14">
        <v>12</v>
      </c>
      <c r="I50" s="14">
        <v>58</v>
      </c>
      <c r="J50" s="14">
        <v>93</v>
      </c>
      <c r="K50" s="14">
        <v>1536</v>
      </c>
      <c r="L50" s="14">
        <v>136</v>
      </c>
    </row>
    <row r="51" spans="2:12" ht="14" customHeight="1" x14ac:dyDescent="0.2">
      <c r="B51" s="10" t="s">
        <v>65</v>
      </c>
      <c r="C51" s="14">
        <v>2323</v>
      </c>
      <c r="D51" s="14">
        <v>34615</v>
      </c>
      <c r="E51" s="14">
        <v>12401</v>
      </c>
      <c r="F51" s="14">
        <v>12531</v>
      </c>
      <c r="G51" s="14">
        <v>36980</v>
      </c>
      <c r="H51" s="14">
        <v>74</v>
      </c>
      <c r="I51" s="14">
        <v>304</v>
      </c>
      <c r="J51" s="14">
        <v>797</v>
      </c>
      <c r="K51" s="14">
        <v>9843</v>
      </c>
      <c r="L51" s="14">
        <v>75</v>
      </c>
    </row>
    <row r="52" spans="2:12" ht="14" customHeight="1" x14ac:dyDescent="0.2">
      <c r="B52" s="10" t="s">
        <v>66</v>
      </c>
      <c r="C52" s="14">
        <v>432</v>
      </c>
      <c r="D52" s="14">
        <v>1069</v>
      </c>
      <c r="E52" s="14">
        <v>1709</v>
      </c>
      <c r="F52" s="14">
        <v>1902</v>
      </c>
      <c r="G52" s="14">
        <v>997</v>
      </c>
      <c r="H52" s="14">
        <v>74</v>
      </c>
      <c r="I52" s="14">
        <v>231</v>
      </c>
      <c r="J52" s="14">
        <v>128</v>
      </c>
      <c r="K52" s="14">
        <v>544</v>
      </c>
      <c r="L52" s="14">
        <v>11</v>
      </c>
    </row>
    <row r="53" spans="2:12" ht="14" customHeight="1" x14ac:dyDescent="0.2">
      <c r="B53" s="10" t="s">
        <v>67</v>
      </c>
      <c r="C53" s="14">
        <v>692</v>
      </c>
      <c r="D53" s="14">
        <v>4684</v>
      </c>
      <c r="E53" s="14">
        <v>2444</v>
      </c>
      <c r="F53" s="14">
        <v>2330</v>
      </c>
      <c r="G53" s="14">
        <v>4787</v>
      </c>
      <c r="H53" s="14">
        <v>219</v>
      </c>
      <c r="I53" s="14">
        <v>249</v>
      </c>
      <c r="J53" s="14">
        <v>285</v>
      </c>
      <c r="K53" s="14">
        <v>1710</v>
      </c>
      <c r="L53" s="14">
        <v>35</v>
      </c>
    </row>
    <row r="54" spans="2:12" ht="14" customHeight="1" x14ac:dyDescent="0.2">
      <c r="B54" s="87" t="s">
        <v>68</v>
      </c>
      <c r="C54" s="46" t="s">
        <v>100</v>
      </c>
      <c r="D54" s="46" t="s">
        <v>100</v>
      </c>
      <c r="E54" s="148">
        <v>11</v>
      </c>
      <c r="F54" s="148">
        <v>15</v>
      </c>
      <c r="G54" s="46" t="s">
        <v>100</v>
      </c>
      <c r="H54" s="46" t="s">
        <v>100</v>
      </c>
      <c r="I54" s="46" t="s">
        <v>100</v>
      </c>
      <c r="J54" s="46" t="s">
        <v>100</v>
      </c>
      <c r="K54" s="46" t="s">
        <v>100</v>
      </c>
      <c r="L54" s="46" t="s">
        <v>100</v>
      </c>
    </row>
    <row r="55" spans="2:12" ht="4.5" customHeight="1" x14ac:dyDescent="0.2">
      <c r="C55" s="18"/>
      <c r="D55" s="18"/>
      <c r="E55" s="18"/>
      <c r="F55" s="18"/>
      <c r="G55" s="19"/>
      <c r="H55" s="19"/>
      <c r="I55" s="19"/>
      <c r="J55" s="19"/>
      <c r="K55" s="19"/>
    </row>
  </sheetData>
  <mergeCells count="12">
    <mergeCell ref="B2:L2"/>
    <mergeCell ref="B3:L3"/>
    <mergeCell ref="K5:K6"/>
    <mergeCell ref="L5:L6"/>
    <mergeCell ref="C5:C6"/>
    <mergeCell ref="D5:D6"/>
    <mergeCell ref="E5:E6"/>
    <mergeCell ref="F5:F6"/>
    <mergeCell ref="G5:G6"/>
    <mergeCell ref="H5:H6"/>
    <mergeCell ref="I5:I6"/>
    <mergeCell ref="J5:J6"/>
  </mergeCells>
  <printOptions horizontalCentered="1"/>
  <pageMargins left="0" right="0" top="0.98425196850393704" bottom="0" header="0.23622047244094491" footer="0.23622047244094491"/>
  <pageSetup paperSize="9" scale="9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L56"/>
  <sheetViews>
    <sheetView workbookViewId="0">
      <selection activeCell="B35" sqref="B35"/>
    </sheetView>
  </sheetViews>
  <sheetFormatPr defaultColWidth="9.1796875" defaultRowHeight="10" outlineLevelRow="1" x14ac:dyDescent="0.2"/>
  <cols>
    <col min="1" max="1" width="2.36328125" style="10" customWidth="1"/>
    <col min="2" max="2" width="55" style="10" customWidth="1"/>
    <col min="3" max="3" width="7.54296875" style="11" customWidth="1"/>
    <col min="4" max="4" width="9.81640625" style="11" customWidth="1"/>
    <col min="5" max="5" width="7.81640625" style="11" customWidth="1"/>
    <col min="6" max="6" width="7.453125" style="11" customWidth="1"/>
    <col min="7" max="7" width="11.54296875" style="10" customWidth="1"/>
    <col min="8" max="8" width="13.453125" style="10" customWidth="1"/>
    <col min="9" max="9" width="11.54296875" style="10" customWidth="1"/>
    <col min="10" max="10" width="12.1796875" style="10" customWidth="1"/>
    <col min="11" max="11" width="7.1796875" style="10" customWidth="1"/>
    <col min="12" max="95" width="9.1796875" style="10"/>
    <col min="96" max="96" width="51.1796875" style="10" customWidth="1"/>
    <col min="97" max="104" width="9.81640625" style="10" customWidth="1"/>
    <col min="105" max="351" width="9.1796875" style="10"/>
    <col min="352" max="352" width="51.1796875" style="10" customWidth="1"/>
    <col min="353" max="360" width="9.81640625" style="10" customWidth="1"/>
    <col min="361" max="607" width="9.1796875" style="10"/>
    <col min="608" max="608" width="51.1796875" style="10" customWidth="1"/>
    <col min="609" max="616" width="9.81640625" style="10" customWidth="1"/>
    <col min="617" max="863" width="9.1796875" style="10"/>
    <col min="864" max="864" width="51.1796875" style="10" customWidth="1"/>
    <col min="865" max="872" width="9.81640625" style="10" customWidth="1"/>
    <col min="873" max="1119" width="9.1796875" style="10"/>
    <col min="1120" max="1120" width="51.1796875" style="10" customWidth="1"/>
    <col min="1121" max="1128" width="9.81640625" style="10" customWidth="1"/>
    <col min="1129" max="1375" width="9.1796875" style="10"/>
    <col min="1376" max="1376" width="51.1796875" style="10" customWidth="1"/>
    <col min="1377" max="1384" width="9.81640625" style="10" customWidth="1"/>
    <col min="1385" max="1631" width="9.1796875" style="10"/>
    <col min="1632" max="1632" width="51.1796875" style="10" customWidth="1"/>
    <col min="1633" max="1640" width="9.81640625" style="10" customWidth="1"/>
    <col min="1641" max="1887" width="9.1796875" style="10"/>
    <col min="1888" max="1888" width="51.1796875" style="10" customWidth="1"/>
    <col min="1889" max="1896" width="9.81640625" style="10" customWidth="1"/>
    <col min="1897" max="2143" width="9.1796875" style="10"/>
    <col min="2144" max="2144" width="51.1796875" style="10" customWidth="1"/>
    <col min="2145" max="2152" width="9.81640625" style="10" customWidth="1"/>
    <col min="2153" max="2399" width="9.1796875" style="10"/>
    <col min="2400" max="2400" width="51.1796875" style="10" customWidth="1"/>
    <col min="2401" max="2408" width="9.81640625" style="10" customWidth="1"/>
    <col min="2409" max="2655" width="9.1796875" style="10"/>
    <col min="2656" max="2656" width="51.1796875" style="10" customWidth="1"/>
    <col min="2657" max="2664" width="9.81640625" style="10" customWidth="1"/>
    <col min="2665" max="2911" width="9.1796875" style="10"/>
    <col min="2912" max="2912" width="51.1796875" style="10" customWidth="1"/>
    <col min="2913" max="2920" width="9.81640625" style="10" customWidth="1"/>
    <col min="2921" max="3167" width="9.1796875" style="10"/>
    <col min="3168" max="3168" width="51.1796875" style="10" customWidth="1"/>
    <col min="3169" max="3176" width="9.81640625" style="10" customWidth="1"/>
    <col min="3177" max="3423" width="9.1796875" style="10"/>
    <col min="3424" max="3424" width="51.1796875" style="10" customWidth="1"/>
    <col min="3425" max="3432" width="9.81640625" style="10" customWidth="1"/>
    <col min="3433" max="3679" width="9.1796875" style="10"/>
    <col min="3680" max="3680" width="51.1796875" style="10" customWidth="1"/>
    <col min="3681" max="3688" width="9.81640625" style="10" customWidth="1"/>
    <col min="3689" max="3935" width="9.1796875" style="10"/>
    <col min="3936" max="3936" width="51.1796875" style="10" customWidth="1"/>
    <col min="3937" max="3944" width="9.81640625" style="10" customWidth="1"/>
    <col min="3945" max="4191" width="9.1796875" style="10"/>
    <col min="4192" max="4192" width="51.1796875" style="10" customWidth="1"/>
    <col min="4193" max="4200" width="9.81640625" style="10" customWidth="1"/>
    <col min="4201" max="4447" width="9.1796875" style="10"/>
    <col min="4448" max="4448" width="51.1796875" style="10" customWidth="1"/>
    <col min="4449" max="4456" width="9.81640625" style="10" customWidth="1"/>
    <col min="4457" max="4703" width="9.1796875" style="10"/>
    <col min="4704" max="4704" width="51.1796875" style="10" customWidth="1"/>
    <col min="4705" max="4712" width="9.81640625" style="10" customWidth="1"/>
    <col min="4713" max="4959" width="9.1796875" style="10"/>
    <col min="4960" max="4960" width="51.1796875" style="10" customWidth="1"/>
    <col min="4961" max="4968" width="9.81640625" style="10" customWidth="1"/>
    <col min="4969" max="5215" width="9.1796875" style="10"/>
    <col min="5216" max="5216" width="51.1796875" style="10" customWidth="1"/>
    <col min="5217" max="5224" width="9.81640625" style="10" customWidth="1"/>
    <col min="5225" max="5471" width="9.1796875" style="10"/>
    <col min="5472" max="5472" width="51.1796875" style="10" customWidth="1"/>
    <col min="5473" max="5480" width="9.81640625" style="10" customWidth="1"/>
    <col min="5481" max="5727" width="9.1796875" style="10"/>
    <col min="5728" max="5728" width="51.1796875" style="10" customWidth="1"/>
    <col min="5729" max="5736" width="9.81640625" style="10" customWidth="1"/>
    <col min="5737" max="5983" width="9.1796875" style="10"/>
    <col min="5984" max="5984" width="51.1796875" style="10" customWidth="1"/>
    <col min="5985" max="5992" width="9.81640625" style="10" customWidth="1"/>
    <col min="5993" max="6239" width="9.1796875" style="10"/>
    <col min="6240" max="6240" width="51.1796875" style="10" customWidth="1"/>
    <col min="6241" max="6248" width="9.81640625" style="10" customWidth="1"/>
    <col min="6249" max="6495" width="9.1796875" style="10"/>
    <col min="6496" max="6496" width="51.1796875" style="10" customWidth="1"/>
    <col min="6497" max="6504" width="9.81640625" style="10" customWidth="1"/>
    <col min="6505" max="6751" width="9.1796875" style="10"/>
    <col min="6752" max="6752" width="51.1796875" style="10" customWidth="1"/>
    <col min="6753" max="6760" width="9.81640625" style="10" customWidth="1"/>
    <col min="6761" max="7007" width="9.1796875" style="10"/>
    <col min="7008" max="7008" width="51.1796875" style="10" customWidth="1"/>
    <col min="7009" max="7016" width="9.81640625" style="10" customWidth="1"/>
    <col min="7017" max="7263" width="9.1796875" style="10"/>
    <col min="7264" max="7264" width="51.1796875" style="10" customWidth="1"/>
    <col min="7265" max="7272" width="9.81640625" style="10" customWidth="1"/>
    <col min="7273" max="7519" width="9.1796875" style="10"/>
    <col min="7520" max="7520" width="51.1796875" style="10" customWidth="1"/>
    <col min="7521" max="7528" width="9.81640625" style="10" customWidth="1"/>
    <col min="7529" max="7775" width="9.1796875" style="10"/>
    <col min="7776" max="7776" width="51.1796875" style="10" customWidth="1"/>
    <col min="7777" max="7784" width="9.81640625" style="10" customWidth="1"/>
    <col min="7785" max="8031" width="9.1796875" style="10"/>
    <col min="8032" max="8032" width="51.1796875" style="10" customWidth="1"/>
    <col min="8033" max="8040" width="9.81640625" style="10" customWidth="1"/>
    <col min="8041" max="8287" width="9.1796875" style="10"/>
    <col min="8288" max="8288" width="51.1796875" style="10" customWidth="1"/>
    <col min="8289" max="8296" width="9.81640625" style="10" customWidth="1"/>
    <col min="8297" max="8543" width="9.1796875" style="10"/>
    <col min="8544" max="8544" width="51.1796875" style="10" customWidth="1"/>
    <col min="8545" max="8552" width="9.81640625" style="10" customWidth="1"/>
    <col min="8553" max="8799" width="9.1796875" style="10"/>
    <col min="8800" max="8800" width="51.1796875" style="10" customWidth="1"/>
    <col min="8801" max="8808" width="9.81640625" style="10" customWidth="1"/>
    <col min="8809" max="9055" width="9.1796875" style="10"/>
    <col min="9056" max="9056" width="51.1796875" style="10" customWidth="1"/>
    <col min="9057" max="9064" width="9.81640625" style="10" customWidth="1"/>
    <col min="9065" max="9311" width="9.1796875" style="10"/>
    <col min="9312" max="9312" width="51.1796875" style="10" customWidth="1"/>
    <col min="9313" max="9320" width="9.81640625" style="10" customWidth="1"/>
    <col min="9321" max="9567" width="9.1796875" style="10"/>
    <col min="9568" max="9568" width="51.1796875" style="10" customWidth="1"/>
    <col min="9569" max="9576" width="9.81640625" style="10" customWidth="1"/>
    <col min="9577" max="9823" width="9.1796875" style="10"/>
    <col min="9824" max="9824" width="51.1796875" style="10" customWidth="1"/>
    <col min="9825" max="9832" width="9.81640625" style="10" customWidth="1"/>
    <col min="9833" max="10079" width="9.1796875" style="10"/>
    <col min="10080" max="10080" width="51.1796875" style="10" customWidth="1"/>
    <col min="10081" max="10088" width="9.81640625" style="10" customWidth="1"/>
    <col min="10089" max="10335" width="9.1796875" style="10"/>
    <col min="10336" max="10336" width="51.1796875" style="10" customWidth="1"/>
    <col min="10337" max="10344" width="9.81640625" style="10" customWidth="1"/>
    <col min="10345" max="10591" width="9.1796875" style="10"/>
    <col min="10592" max="10592" width="51.1796875" style="10" customWidth="1"/>
    <col min="10593" max="10600" width="9.81640625" style="10" customWidth="1"/>
    <col min="10601" max="10847" width="9.1796875" style="10"/>
    <col min="10848" max="10848" width="51.1796875" style="10" customWidth="1"/>
    <col min="10849" max="10856" width="9.81640625" style="10" customWidth="1"/>
    <col min="10857" max="11103" width="9.1796875" style="10"/>
    <col min="11104" max="11104" width="51.1796875" style="10" customWidth="1"/>
    <col min="11105" max="11112" width="9.81640625" style="10" customWidth="1"/>
    <col min="11113" max="11359" width="9.1796875" style="10"/>
    <col min="11360" max="11360" width="51.1796875" style="10" customWidth="1"/>
    <col min="11361" max="11368" width="9.81640625" style="10" customWidth="1"/>
    <col min="11369" max="11615" width="9.1796875" style="10"/>
    <col min="11616" max="11616" width="51.1796875" style="10" customWidth="1"/>
    <col min="11617" max="11624" width="9.81640625" style="10" customWidth="1"/>
    <col min="11625" max="11871" width="9.1796875" style="10"/>
    <col min="11872" max="11872" width="51.1796875" style="10" customWidth="1"/>
    <col min="11873" max="11880" width="9.81640625" style="10" customWidth="1"/>
    <col min="11881" max="12127" width="9.1796875" style="10"/>
    <col min="12128" max="12128" width="51.1796875" style="10" customWidth="1"/>
    <col min="12129" max="12136" width="9.81640625" style="10" customWidth="1"/>
    <col min="12137" max="12383" width="9.1796875" style="10"/>
    <col min="12384" max="12384" width="51.1796875" style="10" customWidth="1"/>
    <col min="12385" max="12392" width="9.81640625" style="10" customWidth="1"/>
    <col min="12393" max="12639" width="9.1796875" style="10"/>
    <col min="12640" max="12640" width="51.1796875" style="10" customWidth="1"/>
    <col min="12641" max="12648" width="9.81640625" style="10" customWidth="1"/>
    <col min="12649" max="12895" width="9.1796875" style="10"/>
    <col min="12896" max="12896" width="51.1796875" style="10" customWidth="1"/>
    <col min="12897" max="12904" width="9.81640625" style="10" customWidth="1"/>
    <col min="12905" max="13151" width="9.1796875" style="10"/>
    <col min="13152" max="13152" width="51.1796875" style="10" customWidth="1"/>
    <col min="13153" max="13160" width="9.81640625" style="10" customWidth="1"/>
    <col min="13161" max="13407" width="9.1796875" style="10"/>
    <col min="13408" max="13408" width="51.1796875" style="10" customWidth="1"/>
    <col min="13409" max="13416" width="9.81640625" style="10" customWidth="1"/>
    <col min="13417" max="13663" width="9.1796875" style="10"/>
    <col min="13664" max="13664" width="51.1796875" style="10" customWidth="1"/>
    <col min="13665" max="13672" width="9.81640625" style="10" customWidth="1"/>
    <col min="13673" max="13919" width="9.1796875" style="10"/>
    <col min="13920" max="13920" width="51.1796875" style="10" customWidth="1"/>
    <col min="13921" max="13928" width="9.81640625" style="10" customWidth="1"/>
    <col min="13929" max="14175" width="9.1796875" style="10"/>
    <col min="14176" max="14176" width="51.1796875" style="10" customWidth="1"/>
    <col min="14177" max="14184" width="9.81640625" style="10" customWidth="1"/>
    <col min="14185" max="14431" width="9.1796875" style="10"/>
    <col min="14432" max="14432" width="51.1796875" style="10" customWidth="1"/>
    <col min="14433" max="14440" width="9.81640625" style="10" customWidth="1"/>
    <col min="14441" max="14687" width="9.1796875" style="10"/>
    <col min="14688" max="14688" width="51.1796875" style="10" customWidth="1"/>
    <col min="14689" max="14696" width="9.81640625" style="10" customWidth="1"/>
    <col min="14697" max="14943" width="9.1796875" style="10"/>
    <col min="14944" max="14944" width="51.1796875" style="10" customWidth="1"/>
    <col min="14945" max="14952" width="9.81640625" style="10" customWidth="1"/>
    <col min="14953" max="15199" width="9.1796875" style="10"/>
    <col min="15200" max="15200" width="51.1796875" style="10" customWidth="1"/>
    <col min="15201" max="15208" width="9.81640625" style="10" customWidth="1"/>
    <col min="15209" max="15455" width="9.1796875" style="10"/>
    <col min="15456" max="15456" width="51.1796875" style="10" customWidth="1"/>
    <col min="15457" max="15464" width="9.81640625" style="10" customWidth="1"/>
    <col min="15465" max="15711" width="9.1796875" style="10"/>
    <col min="15712" max="15712" width="51.1796875" style="10" customWidth="1"/>
    <col min="15713" max="15720" width="9.81640625" style="10" customWidth="1"/>
    <col min="15721" max="15967" width="9.1796875" style="10"/>
    <col min="15968" max="15968" width="51.1796875" style="10" customWidth="1"/>
    <col min="15969" max="15976" width="9.81640625" style="10" customWidth="1"/>
    <col min="15977" max="16384" width="9.1796875" style="10"/>
  </cols>
  <sheetData>
    <row r="1" spans="2:12" s="1" customFormat="1" ht="17.25" customHeight="1" x14ac:dyDescent="0.3">
      <c r="B1" s="40"/>
      <c r="C1" s="42"/>
      <c r="L1" s="36" t="s">
        <v>211</v>
      </c>
    </row>
    <row r="2" spans="2:12" s="1" customFormat="1" ht="19.5" customHeight="1" x14ac:dyDescent="0.3">
      <c r="B2" s="178" t="s">
        <v>210</v>
      </c>
      <c r="C2" s="178"/>
      <c r="D2" s="178"/>
      <c r="E2" s="178"/>
      <c r="F2" s="178"/>
      <c r="G2" s="178"/>
      <c r="H2" s="178"/>
      <c r="I2" s="178"/>
      <c r="J2" s="178"/>
      <c r="K2" s="178"/>
      <c r="L2" s="178"/>
    </row>
    <row r="3" spans="2:12" s="1" customFormat="1" ht="15.75" customHeight="1" x14ac:dyDescent="0.3">
      <c r="B3" s="179">
        <v>2022</v>
      </c>
      <c r="C3" s="179"/>
      <c r="D3" s="179"/>
      <c r="E3" s="179"/>
      <c r="F3" s="179"/>
      <c r="G3" s="179"/>
      <c r="H3" s="179"/>
      <c r="I3" s="179"/>
      <c r="J3" s="179"/>
      <c r="K3" s="179"/>
      <c r="L3" s="179"/>
    </row>
    <row r="4" spans="2:12" ht="12.65" customHeight="1" x14ac:dyDescent="0.2">
      <c r="B4" s="10" t="s">
        <v>115</v>
      </c>
    </row>
    <row r="5" spans="2:12" s="1" customFormat="1" ht="14.5" customHeight="1" x14ac:dyDescent="0.3">
      <c r="B5" s="44" t="s">
        <v>119</v>
      </c>
      <c r="C5" s="183" t="s">
        <v>91</v>
      </c>
      <c r="D5" s="183" t="s">
        <v>149</v>
      </c>
      <c r="E5" s="183" t="s">
        <v>150</v>
      </c>
      <c r="F5" s="183" t="s">
        <v>90</v>
      </c>
      <c r="G5" s="183" t="s">
        <v>151</v>
      </c>
      <c r="H5" s="183" t="s">
        <v>152</v>
      </c>
      <c r="I5" s="183" t="s">
        <v>153</v>
      </c>
      <c r="J5" s="183" t="s">
        <v>154</v>
      </c>
      <c r="K5" s="183" t="s">
        <v>92</v>
      </c>
      <c r="L5" s="183" t="s">
        <v>155</v>
      </c>
    </row>
    <row r="6" spans="2:12" s="1" customFormat="1" ht="69" customHeight="1" x14ac:dyDescent="0.3">
      <c r="B6" s="43" t="s">
        <v>46</v>
      </c>
      <c r="C6" s="183" t="s">
        <v>31</v>
      </c>
      <c r="D6" s="183" t="s">
        <v>32</v>
      </c>
      <c r="E6" s="183" t="s">
        <v>33</v>
      </c>
      <c r="F6" s="183" t="s">
        <v>34</v>
      </c>
      <c r="G6" s="183" t="s">
        <v>35</v>
      </c>
      <c r="H6" s="183" t="s">
        <v>36</v>
      </c>
      <c r="I6" s="193" t="s">
        <v>37</v>
      </c>
      <c r="J6" s="183" t="s">
        <v>38</v>
      </c>
      <c r="K6" s="183" t="s">
        <v>39</v>
      </c>
      <c r="L6" s="183" t="s">
        <v>39</v>
      </c>
    </row>
    <row r="7" spans="2:12" ht="14" customHeight="1" x14ac:dyDescent="0.25">
      <c r="B7" s="40" t="s">
        <v>0</v>
      </c>
      <c r="C7" s="69">
        <f>+'Q31'!C7/'Q6'!D7*100</f>
        <v>35.582228690918136</v>
      </c>
      <c r="D7" s="69">
        <f>+'Q31'!D7/'Q6'!E7*100</f>
        <v>48.448119590633624</v>
      </c>
      <c r="E7" s="69">
        <f>+'Q31'!E7/'Q6'!F7*100</f>
        <v>45.617949900107575</v>
      </c>
      <c r="F7" s="69">
        <f>+'Q31'!F7/'Q6'!G7*100</f>
        <v>41.254444217651553</v>
      </c>
      <c r="G7" s="69">
        <f>+'Q31'!G7/'Q6'!H7*100</f>
        <v>36.313932126546192</v>
      </c>
      <c r="H7" s="69">
        <f>+'Q31'!H7/'Q6'!I7*100</f>
        <v>15.870399394692752</v>
      </c>
      <c r="I7" s="69">
        <f>+'Q31'!I7/'Q6'!J7*100</f>
        <v>30.73692716987642</v>
      </c>
      <c r="J7" s="69">
        <f>+'Q31'!J7/'Q6'!K7*100</f>
        <v>42.213343834955161</v>
      </c>
      <c r="K7" s="69">
        <f>+'Q31'!K7/'Q6'!L7*100</f>
        <v>26.704546737699324</v>
      </c>
      <c r="L7" s="69">
        <f>+'Q31'!L7/'Q6'!M7*100</f>
        <v>38.597733711048157</v>
      </c>
    </row>
    <row r="8" spans="2:12" ht="14" customHeight="1" x14ac:dyDescent="0.2">
      <c r="B8" s="10" t="s">
        <v>53</v>
      </c>
      <c r="C8" s="31">
        <f>+'Q31'!C8/'Q6'!D8*100</f>
        <v>13.620836891545688</v>
      </c>
      <c r="D8" s="31">
        <f>+'Q31'!D8/'Q6'!E8*100</f>
        <v>37.030812324929975</v>
      </c>
      <c r="E8" s="31">
        <f>+'Q31'!E8/'Q6'!F8*100</f>
        <v>23.524069028156223</v>
      </c>
      <c r="F8" s="31">
        <f>+'Q31'!F8/'Q6'!G8*100</f>
        <v>27.489438744719376</v>
      </c>
      <c r="G8" s="31">
        <f>+'Q31'!G8/'Q6'!H8*100</f>
        <v>17.862595419847327</v>
      </c>
      <c r="H8" s="31">
        <f>+'Q31'!H8/'Q6'!I8*100</f>
        <v>15.048879660870318</v>
      </c>
      <c r="I8" s="31">
        <f>+'Q31'!I8/'Q6'!J8*100</f>
        <v>22.945484133441823</v>
      </c>
      <c r="J8" s="31">
        <f>+'Q31'!J8/'Q6'!K8*100</f>
        <v>30.375782881002088</v>
      </c>
      <c r="K8" s="31">
        <f>+'Q31'!K8/'Q6'!L8*100</f>
        <v>19.836923451381281</v>
      </c>
      <c r="L8" s="31">
        <f>+'Q31'!L8/'Q6'!M8*100</f>
        <v>27.027027027027028</v>
      </c>
    </row>
    <row r="9" spans="2:12" ht="14" customHeight="1" x14ac:dyDescent="0.2">
      <c r="B9" s="10" t="s">
        <v>47</v>
      </c>
      <c r="C9" s="31">
        <f>+'Q31'!C9/'Q6'!D9*100</f>
        <v>36.651583710407238</v>
      </c>
      <c r="D9" s="31">
        <f>+'Q31'!D9/'Q6'!E9*100</f>
        <v>70.566037735849051</v>
      </c>
      <c r="E9" s="31">
        <f>+'Q31'!E9/'Q6'!F9*100</f>
        <v>63.116057233704289</v>
      </c>
      <c r="F9" s="31">
        <f>+'Q31'!F9/'Q6'!G9*100</f>
        <v>43.389199255121042</v>
      </c>
      <c r="G9" s="31">
        <f>+'Q31'!G9/'Q6'!H9*100</f>
        <v>22.352941176470591</v>
      </c>
      <c r="H9" s="31">
        <f>+'Q31'!H9/'Q6'!I9*100</f>
        <v>52.380952380952387</v>
      </c>
      <c r="I9" s="31">
        <f>+'Q31'!I9/'Q6'!J9*100</f>
        <v>40.697674418604649</v>
      </c>
      <c r="J9" s="31">
        <f>+'Q31'!J9/'Q6'!K9*100</f>
        <v>54.072666824982186</v>
      </c>
      <c r="K9" s="31">
        <f>+'Q31'!K9/'Q6'!L9*100</f>
        <v>47.251461988304094</v>
      </c>
      <c r="L9" s="31">
        <f>+'Q31'!L9/'Q6'!M9*100</f>
        <v>100</v>
      </c>
    </row>
    <row r="10" spans="2:12" ht="14" customHeight="1" x14ac:dyDescent="0.2">
      <c r="B10" s="10" t="s">
        <v>48</v>
      </c>
      <c r="C10" s="31">
        <f>+'Q31'!C10/'Q6'!D10*100</f>
        <v>38.649066476394339</v>
      </c>
      <c r="D10" s="31">
        <f>+'Q31'!D10/'Q6'!E10*100</f>
        <v>62.495235302741534</v>
      </c>
      <c r="E10" s="31">
        <f>+'Q31'!E10/'Q6'!F10*100</f>
        <v>56.592319863680615</v>
      </c>
      <c r="F10" s="31">
        <f>+'Q31'!F10/'Q6'!G10*100</f>
        <v>45.167887063790488</v>
      </c>
      <c r="G10" s="31">
        <f>+'Q31'!G10/'Q6'!H10*100</f>
        <v>27.826742706320402</v>
      </c>
      <c r="H10" s="31">
        <f>+'Q31'!H10/'Q6'!I10*100</f>
        <v>24.669909659485754</v>
      </c>
      <c r="I10" s="31">
        <f>+'Q31'!I10/'Q6'!J10*100</f>
        <v>35.875934041374755</v>
      </c>
      <c r="J10" s="31">
        <f>+'Q31'!J10/'Q6'!K10*100</f>
        <v>46.557834057834057</v>
      </c>
      <c r="K10" s="31">
        <f>+'Q31'!K10/'Q6'!L10*100</f>
        <v>41.499777481085893</v>
      </c>
      <c r="L10" s="31">
        <f>+'Q31'!L10/'Q6'!M10*100</f>
        <v>63.375796178343947</v>
      </c>
    </row>
    <row r="11" spans="2:12" s="99" customFormat="1" ht="14" hidden="1" customHeight="1" outlineLevel="1" x14ac:dyDescent="0.35">
      <c r="B11" s="100" t="s">
        <v>291</v>
      </c>
      <c r="C11" s="114">
        <f>+'Q31'!C11/'Q6'!D11*100</f>
        <v>37.876543209876544</v>
      </c>
      <c r="D11" s="114">
        <f>+'Q31'!D11/'Q6'!E11*100</f>
        <v>60.375670840787123</v>
      </c>
      <c r="E11" s="114">
        <f>+'Q31'!E11/'Q6'!F11*100</f>
        <v>63.884430176565012</v>
      </c>
      <c r="F11" s="114">
        <f>+'Q31'!F11/'Q6'!G11*100</f>
        <v>55.230125523012553</v>
      </c>
      <c r="G11" s="114">
        <f>+'Q31'!G11/'Q6'!H11*100</f>
        <v>22.297907263028314</v>
      </c>
      <c r="H11" s="114">
        <f>+'Q31'!H11/'Q6'!I11*100</f>
        <v>29.395604395604398</v>
      </c>
      <c r="I11" s="114">
        <f>+'Q31'!I11/'Q6'!J11*100</f>
        <v>40.902041329588798</v>
      </c>
      <c r="J11" s="114">
        <f>+'Q31'!J11/'Q6'!K11*100</f>
        <v>63.022244110645985</v>
      </c>
      <c r="K11" s="114">
        <f>+'Q31'!K11/'Q6'!L11*100</f>
        <v>43.415317559153181</v>
      </c>
      <c r="L11" s="114">
        <f>+'Q31'!L11/'Q6'!M11*100</f>
        <v>56.666666666666664</v>
      </c>
    </row>
    <row r="12" spans="2:12" s="99" customFormat="1" ht="14" hidden="1" customHeight="1" outlineLevel="1" x14ac:dyDescent="0.35">
      <c r="B12" s="100" t="s">
        <v>292</v>
      </c>
      <c r="C12" s="114">
        <f>+'Q31'!C12/'Q6'!D12*100</f>
        <v>41.374474053295934</v>
      </c>
      <c r="D12" s="114">
        <f>+'Q31'!D12/'Q6'!E12*100</f>
        <v>50.681431005110731</v>
      </c>
      <c r="E12" s="114">
        <f>+'Q31'!E12/'Q6'!F12*100</f>
        <v>52.956869719875499</v>
      </c>
      <c r="F12" s="114">
        <f>+'Q31'!F12/'Q6'!G12*100</f>
        <v>44.544095665171902</v>
      </c>
      <c r="G12" s="114">
        <f>+'Q31'!G12/'Q6'!H12*100</f>
        <v>43.085714285714289</v>
      </c>
      <c r="H12" s="114">
        <f>+'Q31'!H12/'Q6'!I12*100</f>
        <v>23.197115384615387</v>
      </c>
      <c r="I12" s="114">
        <f>+'Q31'!I12/'Q6'!J12*100</f>
        <v>44.751381215469614</v>
      </c>
      <c r="J12" s="114">
        <f>+'Q31'!J12/'Q6'!K12*100</f>
        <v>49.384098544232927</v>
      </c>
      <c r="K12" s="114">
        <f>+'Q31'!K12/'Q6'!L12*100</f>
        <v>28.378378378378379</v>
      </c>
      <c r="L12" s="114">
        <f>+'Q31'!L12/'Q6'!M12*100</f>
        <v>36.363636363636367</v>
      </c>
    </row>
    <row r="13" spans="2:12" s="99" customFormat="1" ht="14" hidden="1" customHeight="1" outlineLevel="1" x14ac:dyDescent="0.35">
      <c r="B13" s="100" t="s">
        <v>293</v>
      </c>
      <c r="C13" s="141" t="s">
        <v>100</v>
      </c>
      <c r="D13" s="114">
        <f>+'Q31'!D13/'Q6'!E13*100</f>
        <v>97.142857142857139</v>
      </c>
      <c r="E13" s="114">
        <f>+'Q31'!E13/'Q6'!F13*100</f>
        <v>90.217391304347828</v>
      </c>
      <c r="F13" s="114">
        <f>+'Q31'!F13/'Q6'!G13*100</f>
        <v>72.093023255813947</v>
      </c>
      <c r="G13" s="141" t="s">
        <v>100</v>
      </c>
      <c r="H13" s="141" t="s">
        <v>100</v>
      </c>
      <c r="I13" s="114">
        <f>+'Q31'!I13/'Q6'!J13*100</f>
        <v>79.166666666666657</v>
      </c>
      <c r="J13" s="114">
        <f>+'Q31'!J13/'Q6'!K13*100</f>
        <v>52.5</v>
      </c>
      <c r="K13" s="114">
        <f>+'Q31'!K13/'Q6'!L13*100</f>
        <v>100</v>
      </c>
      <c r="L13" s="114">
        <f>+'Q31'!L13/'Q6'!M13*100</f>
        <v>100</v>
      </c>
    </row>
    <row r="14" spans="2:12" s="99" customFormat="1" ht="14" hidden="1" customHeight="1" outlineLevel="1" x14ac:dyDescent="0.35">
      <c r="B14" s="100" t="s">
        <v>294</v>
      </c>
      <c r="C14" s="114">
        <f>+'Q31'!C14/'Q6'!D14*100</f>
        <v>34.92537313432836</v>
      </c>
      <c r="D14" s="114">
        <f>+'Q31'!D14/'Q6'!E14*100</f>
        <v>52.121212121212125</v>
      </c>
      <c r="E14" s="114">
        <f>+'Q31'!E14/'Q6'!F14*100</f>
        <v>50.525152017689337</v>
      </c>
      <c r="F14" s="114">
        <f>+'Q31'!F14/'Q6'!G14*100</f>
        <v>40.829383886255926</v>
      </c>
      <c r="G14" s="114">
        <f>+'Q31'!G14/'Q6'!H14*100</f>
        <v>31.79190751445087</v>
      </c>
      <c r="H14" s="114">
        <f>+'Q31'!H14/'Q6'!I14*100</f>
        <v>45.454545454545453</v>
      </c>
      <c r="I14" s="114">
        <f>+'Q31'!I14/'Q6'!J14*100</f>
        <v>32.910620656017556</v>
      </c>
      <c r="J14" s="114">
        <f>+'Q31'!J14/'Q6'!K14*100</f>
        <v>40.25176701233039</v>
      </c>
      <c r="K14" s="114">
        <f>+'Q31'!K14/'Q6'!L14*100</f>
        <v>36.602164644145624</v>
      </c>
      <c r="L14" s="114">
        <f>+'Q31'!L14/'Q6'!M14*100</f>
        <v>40</v>
      </c>
    </row>
    <row r="15" spans="2:12" s="99" customFormat="1" ht="14" hidden="1" customHeight="1" outlineLevel="1" x14ac:dyDescent="0.35">
      <c r="B15" s="100" t="s">
        <v>295</v>
      </c>
      <c r="C15" s="114">
        <f>+'Q31'!C15/'Q6'!D15*100</f>
        <v>21.763304209690229</v>
      </c>
      <c r="D15" s="114">
        <f>+'Q31'!D15/'Q6'!E15*100</f>
        <v>36.79935012185215</v>
      </c>
      <c r="E15" s="114">
        <f>+'Q31'!E15/'Q6'!F15*100</f>
        <v>38.523925385239252</v>
      </c>
      <c r="F15" s="114">
        <f>+'Q31'!F15/'Q6'!G15*100</f>
        <v>34.826175869120654</v>
      </c>
      <c r="G15" s="114">
        <f>+'Q31'!G15/'Q6'!H15*100</f>
        <v>17.866323907455012</v>
      </c>
      <c r="H15" s="114">
        <f>+'Q31'!H15/'Q6'!I15*100</f>
        <v>25</v>
      </c>
      <c r="I15" s="114">
        <f>+'Q31'!I15/'Q6'!J15*100</f>
        <v>24.230732590263884</v>
      </c>
      <c r="J15" s="114">
        <f>+'Q31'!J15/'Q6'!K15*100</f>
        <v>23.116611586969718</v>
      </c>
      <c r="K15" s="114">
        <f>+'Q31'!K15/'Q6'!L15*100</f>
        <v>26.514522821576765</v>
      </c>
      <c r="L15" s="114">
        <f>+'Q31'!L15/'Q6'!M15*100</f>
        <v>40</v>
      </c>
    </row>
    <row r="16" spans="2:12" s="99" customFormat="1" ht="14" hidden="1" customHeight="1" outlineLevel="1" x14ac:dyDescent="0.35">
      <c r="B16" s="100" t="s">
        <v>296</v>
      </c>
      <c r="C16" s="114">
        <f>+'Q31'!C16/'Q6'!D16*100</f>
        <v>23.29246935201401</v>
      </c>
      <c r="D16" s="114">
        <f>+'Q31'!D16/'Q6'!E16*100</f>
        <v>41.880341880341881</v>
      </c>
      <c r="E16" s="114">
        <f>+'Q31'!E16/'Q6'!F16*100</f>
        <v>33.002754820936644</v>
      </c>
      <c r="F16" s="114">
        <f>+'Q31'!F16/'Q6'!G16*100</f>
        <v>30.506381226842322</v>
      </c>
      <c r="G16" s="114">
        <f>+'Q31'!G16/'Q6'!H16*100</f>
        <v>24.902723735408561</v>
      </c>
      <c r="H16" s="114">
        <f>+'Q31'!H16/'Q6'!I16*100</f>
        <v>33.333333333333329</v>
      </c>
      <c r="I16" s="114">
        <f>+'Q31'!I16/'Q6'!J16*100</f>
        <v>27.506322711178555</v>
      </c>
      <c r="J16" s="114">
        <f>+'Q31'!J16/'Q6'!K16*100</f>
        <v>17.463377023901312</v>
      </c>
      <c r="K16" s="114">
        <f>+'Q31'!K16/'Q6'!L16*100</f>
        <v>27.60800842992624</v>
      </c>
      <c r="L16" s="114">
        <f>+'Q31'!L16/'Q6'!M16*100</f>
        <v>66.666666666666657</v>
      </c>
    </row>
    <row r="17" spans="2:12" s="99" customFormat="1" ht="14" hidden="1" customHeight="1" outlineLevel="1" x14ac:dyDescent="0.35">
      <c r="B17" s="100" t="s">
        <v>297</v>
      </c>
      <c r="C17" s="114">
        <f>+'Q31'!C17/'Q6'!D17*100</f>
        <v>37.685060565275904</v>
      </c>
      <c r="D17" s="114">
        <f>+'Q31'!D17/'Q6'!E17*100</f>
        <v>63.029661016949156</v>
      </c>
      <c r="E17" s="114">
        <f>+'Q31'!E17/'Q6'!F17*100</f>
        <v>50.697155605131059</v>
      </c>
      <c r="F17" s="114">
        <f>+'Q31'!F17/'Q6'!G17*100</f>
        <v>41.036585365853654</v>
      </c>
      <c r="G17" s="114">
        <f>+'Q31'!G17/'Q6'!H17*100</f>
        <v>37.410071942446045</v>
      </c>
      <c r="H17" s="114">
        <f>+'Q31'!H17/'Q6'!I17*100</f>
        <v>22.435897435897438</v>
      </c>
      <c r="I17" s="114">
        <f>+'Q31'!I17/'Q6'!J17*100</f>
        <v>41.897821075332786</v>
      </c>
      <c r="J17" s="114">
        <f>+'Q31'!J17/'Q6'!K17*100</f>
        <v>50.553877139979861</v>
      </c>
      <c r="K17" s="114">
        <f>+'Q31'!K17/'Q6'!L17*100</f>
        <v>39.713375796178347</v>
      </c>
      <c r="L17" s="114">
        <f>+'Q31'!L17/'Q6'!M17*100</f>
        <v>72.727272727272734</v>
      </c>
    </row>
    <row r="18" spans="2:12" s="99" customFormat="1" ht="14" hidden="1" customHeight="1" outlineLevel="1" x14ac:dyDescent="0.35">
      <c r="B18" s="100" t="s">
        <v>298</v>
      </c>
      <c r="C18" s="114">
        <f>+'Q31'!C18/'Q6'!D18*100</f>
        <v>47.815533980582522</v>
      </c>
      <c r="D18" s="114">
        <f>+'Q31'!D18/'Q6'!E18*100</f>
        <v>50.52005943536404</v>
      </c>
      <c r="E18" s="114">
        <f>+'Q31'!E18/'Q6'!F18*100</f>
        <v>51.95429945880938</v>
      </c>
      <c r="F18" s="114">
        <f>+'Q31'!F18/'Q6'!G18*100</f>
        <v>44.960362400906</v>
      </c>
      <c r="G18" s="114">
        <f>+'Q31'!G18/'Q6'!H18*100</f>
        <v>36.15023474178404</v>
      </c>
      <c r="H18" s="114">
        <f>+'Q31'!H18/'Q6'!I18*100</f>
        <v>100</v>
      </c>
      <c r="I18" s="114">
        <f>+'Q31'!I18/'Q6'!J18*100</f>
        <v>52.688172043010752</v>
      </c>
      <c r="J18" s="114">
        <f>+'Q31'!J18/'Q6'!K18*100</f>
        <v>53.994108473401489</v>
      </c>
      <c r="K18" s="114">
        <f>+'Q31'!K18/'Q6'!L18*100</f>
        <v>51.174377224199283</v>
      </c>
      <c r="L18" s="114">
        <f>+'Q31'!L18/'Q6'!M18*100</f>
        <v>45.454545454545453</v>
      </c>
    </row>
    <row r="19" spans="2:12" s="99" customFormat="1" ht="14" hidden="1" customHeight="1" outlineLevel="1" x14ac:dyDescent="0.35">
      <c r="B19" s="100" t="s">
        <v>299</v>
      </c>
      <c r="C19" s="114">
        <f>+'Q31'!C19/'Q6'!D19*100</f>
        <v>31.717171717171716</v>
      </c>
      <c r="D19" s="114">
        <f>+'Q31'!D19/'Q6'!E19*100</f>
        <v>36.903225806451609</v>
      </c>
      <c r="E19" s="114">
        <f>+'Q31'!E19/'Q6'!F19*100</f>
        <v>36.235489220563849</v>
      </c>
      <c r="F19" s="114">
        <f>+'Q31'!F19/'Q6'!G19*100</f>
        <v>36.943907156673113</v>
      </c>
      <c r="G19" s="114">
        <f>+'Q31'!G19/'Q6'!H19*100</f>
        <v>31.299734748010611</v>
      </c>
      <c r="H19" s="141" t="s">
        <v>100</v>
      </c>
      <c r="I19" s="114">
        <f>+'Q31'!I19/'Q6'!J19*100</f>
        <v>32.215545648381472</v>
      </c>
      <c r="J19" s="114">
        <f>+'Q31'!J19/'Q6'!K19*100</f>
        <v>31.912144702842376</v>
      </c>
      <c r="K19" s="114">
        <f>+'Q31'!K19/'Q6'!L19*100</f>
        <v>30.044843049327351</v>
      </c>
      <c r="L19" s="114">
        <f>+'Q31'!L19/'Q6'!M19*100</f>
        <v>33.333333333333329</v>
      </c>
    </row>
    <row r="20" spans="2:12" s="99" customFormat="1" ht="14" hidden="1" customHeight="1" outlineLevel="1" x14ac:dyDescent="0.35">
      <c r="B20" s="100" t="s">
        <v>300</v>
      </c>
      <c r="C20" s="114">
        <f>+'Q31'!C20/'Q6'!D20*100</f>
        <v>59.375</v>
      </c>
      <c r="D20" s="114">
        <f>+'Q31'!D20/'Q6'!E20*100</f>
        <v>72.106824925816028</v>
      </c>
      <c r="E20" s="114">
        <f>+'Q31'!E20/'Q6'!F20*100</f>
        <v>73.838630806845956</v>
      </c>
      <c r="F20" s="114">
        <f>+'Q31'!F20/'Q6'!G20*100</f>
        <v>61.475409836065573</v>
      </c>
      <c r="G20" s="114">
        <f>+'Q31'!G20/'Q6'!H20*100</f>
        <v>50</v>
      </c>
      <c r="H20" s="141" t="s">
        <v>100</v>
      </c>
      <c r="I20" s="114">
        <f>+'Q31'!I20/'Q6'!J20*100</f>
        <v>10.526315789473683</v>
      </c>
      <c r="J20" s="114">
        <f>+'Q31'!J20/'Q6'!K20*100</f>
        <v>72.294372294372295</v>
      </c>
      <c r="K20" s="114">
        <f>+'Q31'!K20/'Q6'!L20*100</f>
        <v>81.944444444444443</v>
      </c>
      <c r="L20" s="141" t="s">
        <v>100</v>
      </c>
    </row>
    <row r="21" spans="2:12" s="99" customFormat="1" ht="14" hidden="1" customHeight="1" outlineLevel="1" x14ac:dyDescent="0.35">
      <c r="B21" s="100" t="s">
        <v>301</v>
      </c>
      <c r="C21" s="114">
        <f>+'Q31'!C21/'Q6'!D21*100</f>
        <v>53.275862068965516</v>
      </c>
      <c r="D21" s="114">
        <f>+'Q31'!D21/'Q6'!E21*100</f>
        <v>72.606214331008246</v>
      </c>
      <c r="E21" s="114">
        <f>+'Q31'!E21/'Q6'!F21*100</f>
        <v>71.755253399258351</v>
      </c>
      <c r="F21" s="114">
        <f>+'Q31'!F21/'Q6'!G21*100</f>
        <v>59.253065774804902</v>
      </c>
      <c r="G21" s="114">
        <f>+'Q31'!G21/'Q6'!H21*100</f>
        <v>47.246696035242294</v>
      </c>
      <c r="H21" s="114">
        <f>+'Q31'!H21/'Q6'!I21*100</f>
        <v>11.111111111111111</v>
      </c>
      <c r="I21" s="114">
        <f>+'Q31'!I21/'Q6'!J21*100</f>
        <v>59.207920792079207</v>
      </c>
      <c r="J21" s="114">
        <f>+'Q31'!J21/'Q6'!K21*100</f>
        <v>73.550990462215708</v>
      </c>
      <c r="K21" s="114">
        <f>+'Q31'!K21/'Q6'!L21*100</f>
        <v>56.631708821714987</v>
      </c>
      <c r="L21" s="114">
        <f>+'Q31'!L21/'Q6'!M21*100</f>
        <v>92.857142857142861</v>
      </c>
    </row>
    <row r="22" spans="2:12" s="99" customFormat="1" ht="14" hidden="1" customHeight="1" outlineLevel="1" x14ac:dyDescent="0.35">
      <c r="B22" s="100" t="s">
        <v>302</v>
      </c>
      <c r="C22" s="114">
        <f>+'Q31'!C22/'Q6'!D22*100</f>
        <v>72.111553784860561</v>
      </c>
      <c r="D22" s="114">
        <f>+'Q31'!D22/'Q6'!E22*100</f>
        <v>83.908629441624356</v>
      </c>
      <c r="E22" s="114">
        <f>+'Q31'!E22/'Q6'!F22*100</f>
        <v>82.157834540602366</v>
      </c>
      <c r="F22" s="114">
        <f>+'Q31'!F22/'Q6'!G22*100</f>
        <v>73.346116970278047</v>
      </c>
      <c r="G22" s="114">
        <f>+'Q31'!G22/'Q6'!H22*100</f>
        <v>84.246575342465761</v>
      </c>
      <c r="H22" s="114">
        <f>+'Q31'!H22/'Q6'!I22*100</f>
        <v>11.111111111111111</v>
      </c>
      <c r="I22" s="114">
        <f>+'Q31'!I22/'Q6'!J22*100</f>
        <v>75.362318840579718</v>
      </c>
      <c r="J22" s="114">
        <f>+'Q31'!J22/'Q6'!K22*100</f>
        <v>70.167339873052512</v>
      </c>
      <c r="K22" s="114">
        <f>+'Q31'!K22/'Q6'!L22*100</f>
        <v>68.073292615213759</v>
      </c>
      <c r="L22" s="114">
        <f>+'Q31'!L22/'Q6'!M22*100</f>
        <v>55.882352941176471</v>
      </c>
    </row>
    <row r="23" spans="2:12" s="99" customFormat="1" ht="14" hidden="1" customHeight="1" outlineLevel="1" x14ac:dyDescent="0.35">
      <c r="B23" s="100" t="s">
        <v>303</v>
      </c>
      <c r="C23" s="114">
        <f>+'Q31'!C23/'Q6'!D23*100</f>
        <v>55.555555555555557</v>
      </c>
      <c r="D23" s="114">
        <f>+'Q31'!D23/'Q6'!E23*100</f>
        <v>67.328042328042329</v>
      </c>
      <c r="E23" s="114">
        <f>+'Q31'!E23/'Q6'!F23*100</f>
        <v>67.291311754684841</v>
      </c>
      <c r="F23" s="114">
        <f>+'Q31'!F23/'Q6'!G23*100</f>
        <v>56.312008210742391</v>
      </c>
      <c r="G23" s="114">
        <f>+'Q31'!G23/'Q6'!H23*100</f>
        <v>50</v>
      </c>
      <c r="H23" s="114">
        <f>+'Q31'!H23/'Q6'!I23*100</f>
        <v>100</v>
      </c>
      <c r="I23" s="114">
        <f>+'Q31'!I23/'Q6'!J23*100</f>
        <v>58.069164265129679</v>
      </c>
      <c r="J23" s="114">
        <f>+'Q31'!J23/'Q6'!K23*100</f>
        <v>66.093760916649202</v>
      </c>
      <c r="K23" s="114">
        <f>+'Q31'!K23/'Q6'!L23*100</f>
        <v>46.316141995981248</v>
      </c>
      <c r="L23" s="114">
        <f>+'Q31'!L23/'Q6'!M23*100</f>
        <v>33.333333333333329</v>
      </c>
    </row>
    <row r="24" spans="2:12" s="99" customFormat="1" ht="14" hidden="1" customHeight="1" outlineLevel="1" x14ac:dyDescent="0.35">
      <c r="B24" s="100" t="s">
        <v>304</v>
      </c>
      <c r="C24" s="114">
        <f>+'Q31'!C24/'Q6'!D24*100</f>
        <v>33.654773384763743</v>
      </c>
      <c r="D24" s="114">
        <f>+'Q31'!D24/'Q6'!E24*100</f>
        <v>54.755434782608688</v>
      </c>
      <c r="E24" s="114">
        <f>+'Q31'!E24/'Q6'!F24*100</f>
        <v>54.224357163040402</v>
      </c>
      <c r="F24" s="114">
        <f>+'Q31'!F24/'Q6'!G24*100</f>
        <v>40.309648880287533</v>
      </c>
      <c r="G24" s="114">
        <f>+'Q31'!G24/'Q6'!H24*100</f>
        <v>35.222052067381313</v>
      </c>
      <c r="H24" s="141" t="s">
        <v>100</v>
      </c>
      <c r="I24" s="114">
        <f>+'Q31'!I24/'Q6'!J24*100</f>
        <v>33.163630578315164</v>
      </c>
      <c r="J24" s="114">
        <f>+'Q31'!J24/'Q6'!K24*100</f>
        <v>44.585804476755307</v>
      </c>
      <c r="K24" s="114">
        <f>+'Q31'!K24/'Q6'!L24*100</f>
        <v>36.863057324840767</v>
      </c>
      <c r="L24" s="114">
        <f>+'Q31'!L24/'Q6'!M24*100</f>
        <v>75</v>
      </c>
    </row>
    <row r="25" spans="2:12" s="99" customFormat="1" ht="14" hidden="1" customHeight="1" outlineLevel="1" x14ac:dyDescent="0.35">
      <c r="B25" s="100" t="s">
        <v>305</v>
      </c>
      <c r="C25" s="114">
        <f>+'Q31'!C25/'Q6'!D25*100</f>
        <v>53.333333333333336</v>
      </c>
      <c r="D25" s="114">
        <f>+'Q31'!D25/'Q6'!E25*100</f>
        <v>76.13636363636364</v>
      </c>
      <c r="E25" s="114">
        <f>+'Q31'!E25/'Q6'!F25*100</f>
        <v>72.125114995400182</v>
      </c>
      <c r="F25" s="114">
        <f>+'Q31'!F25/'Q6'!G25*100</f>
        <v>53.480278422273784</v>
      </c>
      <c r="G25" s="114">
        <f>+'Q31'!G25/'Q6'!H25*100</f>
        <v>34.285714285714285</v>
      </c>
      <c r="H25" s="141" t="s">
        <v>100</v>
      </c>
      <c r="I25" s="114">
        <f>+'Q31'!I25/'Q6'!J25*100</f>
        <v>61.153717905968655</v>
      </c>
      <c r="J25" s="114">
        <f>+'Q31'!J25/'Q6'!K25*100</f>
        <v>67.809413131900058</v>
      </c>
      <c r="K25" s="114">
        <f>+'Q31'!K25/'Q6'!L25*100</f>
        <v>61.586121437422548</v>
      </c>
      <c r="L25" s="114">
        <f>+'Q31'!L25/'Q6'!M25*100</f>
        <v>85.714285714285708</v>
      </c>
    </row>
    <row r="26" spans="2:12" s="99" customFormat="1" ht="14" hidden="1" customHeight="1" outlineLevel="1" x14ac:dyDescent="0.35">
      <c r="B26" s="100" t="s">
        <v>306</v>
      </c>
      <c r="C26" s="114">
        <f>+'Q31'!C26/'Q6'!D26*100</f>
        <v>32.961851693099014</v>
      </c>
      <c r="D26" s="114">
        <f>+'Q31'!D26/'Q6'!E26*100</f>
        <v>50.136388434260773</v>
      </c>
      <c r="E26" s="114">
        <f>+'Q31'!E26/'Q6'!F26*100</f>
        <v>48.964000463016554</v>
      </c>
      <c r="F26" s="114">
        <f>+'Q31'!F26/'Q6'!G26*100</f>
        <v>36.484650910078784</v>
      </c>
      <c r="G26" s="114">
        <f>+'Q31'!G26/'Q6'!H26*100</f>
        <v>35.982339955849888</v>
      </c>
      <c r="H26" s="114">
        <f>+'Q31'!H26/'Q6'!I26*100</f>
        <v>6.666666666666667</v>
      </c>
      <c r="I26" s="114">
        <f>+'Q31'!I26/'Q6'!J26*100</f>
        <v>32.310012649605916</v>
      </c>
      <c r="J26" s="114">
        <f>+'Q31'!J26/'Q6'!K26*100</f>
        <v>43.727947438861179</v>
      </c>
      <c r="K26" s="114">
        <f>+'Q31'!K26/'Q6'!L26*100</f>
        <v>41.456097842390676</v>
      </c>
      <c r="L26" s="114">
        <f>+'Q31'!L26/'Q6'!M26*100</f>
        <v>42.105263157894733</v>
      </c>
    </row>
    <row r="27" spans="2:12" s="99" customFormat="1" ht="14" hidden="1" customHeight="1" outlineLevel="1" x14ac:dyDescent="0.35">
      <c r="B27" s="100" t="s">
        <v>307</v>
      </c>
      <c r="C27" s="114">
        <f>+'Q31'!C27/'Q6'!D27*100</f>
        <v>48.846153846153847</v>
      </c>
      <c r="D27" s="114">
        <f>+'Q31'!D27/'Q6'!E27*100</f>
        <v>75.260416666666657</v>
      </c>
      <c r="E27" s="114">
        <f>+'Q31'!E27/'Q6'!F27*100</f>
        <v>73.266832917705742</v>
      </c>
      <c r="F27" s="114">
        <f>+'Q31'!F27/'Q6'!G27*100</f>
        <v>57.681940700808617</v>
      </c>
      <c r="G27" s="114">
        <f>+'Q31'!G27/'Q6'!H27*100</f>
        <v>41.666666666666671</v>
      </c>
      <c r="H27" s="141" t="s">
        <v>100</v>
      </c>
      <c r="I27" s="114">
        <f>+'Q31'!I27/'Q6'!J27*100</f>
        <v>42.636986301369859</v>
      </c>
      <c r="J27" s="114">
        <f>+'Q31'!J27/'Q6'!K27*100</f>
        <v>66.022273586888005</v>
      </c>
      <c r="K27" s="114">
        <f>+'Q31'!K27/'Q6'!L27*100</f>
        <v>40.310077519379846</v>
      </c>
      <c r="L27" s="114">
        <f>+'Q31'!L27/'Q6'!M27*100</f>
        <v>81.25</v>
      </c>
    </row>
    <row r="28" spans="2:12" s="99" customFormat="1" ht="14" hidden="1" customHeight="1" outlineLevel="1" x14ac:dyDescent="0.35">
      <c r="B28" s="100" t="s">
        <v>308</v>
      </c>
      <c r="C28" s="114">
        <f>+'Q31'!C28/'Q6'!D28*100</f>
        <v>61.518987341772146</v>
      </c>
      <c r="D28" s="114">
        <f>+'Q31'!D28/'Q6'!E28*100</f>
        <v>86.746347941567066</v>
      </c>
      <c r="E28" s="114">
        <f>+'Q31'!E28/'Q6'!F28*100</f>
        <v>72.490914173888726</v>
      </c>
      <c r="F28" s="114">
        <f>+'Q31'!F28/'Q6'!G28*100</f>
        <v>62.23300970873786</v>
      </c>
      <c r="G28" s="114">
        <f>+'Q31'!G28/'Q6'!H28*100</f>
        <v>53.684210526315788</v>
      </c>
      <c r="H28" s="114">
        <f>+'Q31'!H28/'Q6'!I28*100</f>
        <v>100</v>
      </c>
      <c r="I28" s="114">
        <f>+'Q31'!I28/'Q6'!J28*100</f>
        <v>53.609496124031011</v>
      </c>
      <c r="J28" s="114">
        <f>+'Q31'!J28/'Q6'!K28*100</f>
        <v>64.957264957264954</v>
      </c>
      <c r="K28" s="114">
        <f>+'Q31'!K28/'Q6'!L28*100</f>
        <v>69.525267993874422</v>
      </c>
      <c r="L28" s="114">
        <f>+'Q31'!L28/'Q6'!M28*100</f>
        <v>89.230769230769241</v>
      </c>
    </row>
    <row r="29" spans="2:12" s="99" customFormat="1" ht="14" hidden="1" customHeight="1" outlineLevel="1" x14ac:dyDescent="0.35">
      <c r="B29" s="100" t="s">
        <v>309</v>
      </c>
      <c r="C29" s="114">
        <f>+'Q31'!C29/'Q6'!D29*100</f>
        <v>36.127167630057805</v>
      </c>
      <c r="D29" s="114">
        <f>+'Q31'!D29/'Q6'!E29*100</f>
        <v>53.886554621848738</v>
      </c>
      <c r="E29" s="114">
        <f>+'Q31'!E29/'Q6'!F29*100</f>
        <v>48.360404535703339</v>
      </c>
      <c r="F29" s="114">
        <f>+'Q31'!F29/'Q6'!G29*100</f>
        <v>42.067016552280982</v>
      </c>
      <c r="G29" s="114">
        <f>+'Q31'!G29/'Q6'!H29*100</f>
        <v>38.571428571428577</v>
      </c>
      <c r="H29" s="114">
        <f>+'Q31'!H29/'Q6'!I29*100</f>
        <v>100</v>
      </c>
      <c r="I29" s="114">
        <f>+'Q31'!I29/'Q6'!J29*100</f>
        <v>44.857206604194552</v>
      </c>
      <c r="J29" s="114">
        <f>+'Q31'!J29/'Q6'!K29*100</f>
        <v>52.400000000000006</v>
      </c>
      <c r="K29" s="114">
        <f>+'Q31'!K29/'Q6'!L29*100</f>
        <v>37.347215934812134</v>
      </c>
      <c r="L29" s="114">
        <f>+'Q31'!L29/'Q6'!M29*100</f>
        <v>100</v>
      </c>
    </row>
    <row r="30" spans="2:12" s="99" customFormat="1" ht="14" hidden="1" customHeight="1" outlineLevel="1" x14ac:dyDescent="0.35">
      <c r="B30" s="100" t="s">
        <v>310</v>
      </c>
      <c r="C30" s="114">
        <f>+'Q31'!C30/'Q6'!D30*100</f>
        <v>65.535956580732702</v>
      </c>
      <c r="D30" s="114">
        <f>+'Q31'!D30/'Q6'!E30*100</f>
        <v>71.977744056651488</v>
      </c>
      <c r="E30" s="114">
        <f>+'Q31'!E30/'Q6'!F30*100</f>
        <v>70.498162515312373</v>
      </c>
      <c r="F30" s="114">
        <f>+'Q31'!F30/'Q6'!G30*100</f>
        <v>61.498470948012226</v>
      </c>
      <c r="G30" s="114">
        <f>+'Q31'!G30/'Q6'!H30*100</f>
        <v>47.651006711409394</v>
      </c>
      <c r="H30" s="114">
        <f>+'Q31'!H30/'Q6'!I30*100</f>
        <v>100</v>
      </c>
      <c r="I30" s="114">
        <f>+'Q31'!I30/'Q6'!J30*100</f>
        <v>56.362552176505666</v>
      </c>
      <c r="J30" s="114">
        <f>+'Q31'!J30/'Q6'!K30*100</f>
        <v>68.409392999556943</v>
      </c>
      <c r="K30" s="114">
        <f>+'Q31'!K30/'Q6'!L30*100</f>
        <v>48.971820258948974</v>
      </c>
      <c r="L30" s="114">
        <f>+'Q31'!L30/'Q6'!M30*100</f>
        <v>66.666666666666657</v>
      </c>
    </row>
    <row r="31" spans="2:12" s="99" customFormat="1" ht="14" hidden="1" customHeight="1" outlineLevel="1" x14ac:dyDescent="0.35">
      <c r="B31" s="100" t="s">
        <v>311</v>
      </c>
      <c r="C31" s="114">
        <f>+'Q31'!C31/'Q6'!D31*100</f>
        <v>45.783132530120483</v>
      </c>
      <c r="D31" s="114">
        <f>+'Q31'!D31/'Q6'!E31*100</f>
        <v>61.825726141078839</v>
      </c>
      <c r="E31" s="114">
        <f>+'Q31'!E31/'Q6'!F31*100</f>
        <v>56.862745098039213</v>
      </c>
      <c r="F31" s="114">
        <f>+'Q31'!F31/'Q6'!G31*100</f>
        <v>57.993730407523515</v>
      </c>
      <c r="G31" s="114">
        <f>+'Q31'!G31/'Q6'!H31*100</f>
        <v>68.75</v>
      </c>
      <c r="H31" s="141" t="s">
        <v>100</v>
      </c>
      <c r="I31" s="114">
        <f>+'Q31'!I31/'Q6'!J31*100</f>
        <v>43.728070175438596</v>
      </c>
      <c r="J31" s="114">
        <f>+'Q31'!J31/'Q6'!K31*100</f>
        <v>59.650617809970171</v>
      </c>
      <c r="K31" s="114">
        <f>+'Q31'!K31/'Q6'!L31*100</f>
        <v>61.993243243243242</v>
      </c>
      <c r="L31" s="114">
        <f>+'Q31'!L31/'Q6'!M31*100</f>
        <v>60</v>
      </c>
    </row>
    <row r="32" spans="2:12" s="99" customFormat="1" ht="14" hidden="1" customHeight="1" outlineLevel="1" x14ac:dyDescent="0.35">
      <c r="B32" s="100" t="s">
        <v>312</v>
      </c>
      <c r="C32" s="114">
        <f>+'Q31'!C32/'Q6'!D32*100</f>
        <v>19.768934531450576</v>
      </c>
      <c r="D32" s="114">
        <f>+'Q31'!D32/'Q6'!E32*100</f>
        <v>37.893462469733656</v>
      </c>
      <c r="E32" s="114">
        <f>+'Q31'!E32/'Q6'!F32*100</f>
        <v>42.263056092843328</v>
      </c>
      <c r="F32" s="114">
        <f>+'Q31'!F32/'Q6'!G32*100</f>
        <v>25.175131348511382</v>
      </c>
      <c r="G32" s="114">
        <f>+'Q31'!G32/'Q6'!H32*100</f>
        <v>25.820568927789932</v>
      </c>
      <c r="H32" s="114">
        <f>+'Q31'!H32/'Q6'!I32*100</f>
        <v>28.571428571428569</v>
      </c>
      <c r="I32" s="114">
        <f>+'Q31'!I32/'Q6'!J32*100</f>
        <v>25.792837332690222</v>
      </c>
      <c r="J32" s="114">
        <f>+'Q31'!J32/'Q6'!K32*100</f>
        <v>33.165382335506813</v>
      </c>
      <c r="K32" s="114">
        <f>+'Q31'!K32/'Q6'!L32*100</f>
        <v>42.976283554860565</v>
      </c>
      <c r="L32" s="114">
        <f>+'Q31'!L32/'Q6'!M32*100</f>
        <v>42.857142857142854</v>
      </c>
    </row>
    <row r="33" spans="2:12" s="99" customFormat="1" ht="14" hidden="1" customHeight="1" outlineLevel="1" x14ac:dyDescent="0.35">
      <c r="B33" s="100" t="s">
        <v>313</v>
      </c>
      <c r="C33" s="114">
        <f>+'Q31'!C33/'Q6'!D33*100</f>
        <v>31.578947368421051</v>
      </c>
      <c r="D33" s="114">
        <f>+'Q31'!D33/'Q6'!E33*100</f>
        <v>53.984962406015036</v>
      </c>
      <c r="E33" s="114">
        <f>+'Q31'!E33/'Q6'!F33*100</f>
        <v>33.698238933841026</v>
      </c>
      <c r="F33" s="114">
        <f>+'Q31'!F33/'Q6'!G33*100</f>
        <v>35.502210991787749</v>
      </c>
      <c r="G33" s="114">
        <f>+'Q31'!G33/'Q6'!H33*100</f>
        <v>23.773584905660378</v>
      </c>
      <c r="H33" s="141" t="s">
        <v>100</v>
      </c>
      <c r="I33" s="114">
        <f>+'Q31'!I33/'Q6'!J33*100</f>
        <v>35.880829015544045</v>
      </c>
      <c r="J33" s="114">
        <f>+'Q31'!J33/'Q6'!K33*100</f>
        <v>58.477508650519027</v>
      </c>
      <c r="K33" s="114">
        <f>+'Q31'!K33/'Q6'!L33*100</f>
        <v>35.417617526243724</v>
      </c>
      <c r="L33" s="114">
        <f>+'Q31'!L33/'Q6'!M33*100</f>
        <v>28.571428571428569</v>
      </c>
    </row>
    <row r="34" spans="2:12" s="99" customFormat="1" ht="14" hidden="1" customHeight="1" outlineLevel="1" x14ac:dyDescent="0.35">
      <c r="B34" s="100" t="s">
        <v>314</v>
      </c>
      <c r="C34" s="114">
        <f>+'Q31'!C34/'Q6'!D34*100</f>
        <v>31.217838765008576</v>
      </c>
      <c r="D34" s="114">
        <f>+'Q31'!D34/'Q6'!E34*100</f>
        <v>51.276595744680854</v>
      </c>
      <c r="E34" s="114">
        <f>+'Q31'!E34/'Q6'!F34*100</f>
        <v>54.310099573257467</v>
      </c>
      <c r="F34" s="114">
        <f>+'Q31'!F34/'Q6'!G34*100</f>
        <v>40.797546012269933</v>
      </c>
      <c r="G34" s="114">
        <f>+'Q31'!G34/'Q6'!H34*100</f>
        <v>23.481414324569354</v>
      </c>
      <c r="H34" s="141" t="s">
        <v>100</v>
      </c>
      <c r="I34" s="114">
        <f>+'Q31'!I34/'Q6'!J34*100</f>
        <v>44.333657587548636</v>
      </c>
      <c r="J34" s="114">
        <f>+'Q31'!J34/'Q6'!K34*100</f>
        <v>43.668122270742359</v>
      </c>
      <c r="K34" s="114">
        <f>+'Q31'!K34/'Q6'!L34*100</f>
        <v>26.943213854208619</v>
      </c>
      <c r="L34" s="141" t="s">
        <v>100</v>
      </c>
    </row>
    <row r="35" spans="2:12" s="1" customFormat="1" ht="14" customHeight="1" collapsed="1" x14ac:dyDescent="0.3">
      <c r="B35" s="101" t="s">
        <v>57</v>
      </c>
      <c r="C35" s="31">
        <f>+'Q31'!C35/'Q6'!D35*100</f>
        <v>61.43344709897611</v>
      </c>
      <c r="D35" s="31">
        <f>+'Q31'!D35/'Q6'!E35*100</f>
        <v>91.770951839211222</v>
      </c>
      <c r="E35" s="31">
        <f>+'Q31'!E35/'Q6'!F35*100</f>
        <v>83.975026014568158</v>
      </c>
      <c r="F35" s="31">
        <f>+'Q31'!F35/'Q6'!G35*100</f>
        <v>63.636363636363633</v>
      </c>
      <c r="G35" s="31">
        <f>+'Q31'!G35/'Q6'!H35*100</f>
        <v>59.493670886075947</v>
      </c>
      <c r="H35" s="140" t="s">
        <v>100</v>
      </c>
      <c r="I35" s="31">
        <f>+'Q31'!I35/'Q6'!J35*100</f>
        <v>95.177165354330711</v>
      </c>
      <c r="J35" s="31">
        <f>+'Q31'!J35/'Q6'!K35*100</f>
        <v>25.423728813559322</v>
      </c>
      <c r="K35" s="31">
        <f>+'Q31'!K35/'Q6'!L35*100</f>
        <v>35.087719298245609</v>
      </c>
      <c r="L35" s="31">
        <f>+'Q31'!L35/'Q6'!M35*100</f>
        <v>33.333333333333329</v>
      </c>
    </row>
    <row r="36" spans="2:12" s="1" customFormat="1" ht="14" customHeight="1" x14ac:dyDescent="0.3">
      <c r="B36" s="101" t="s">
        <v>58</v>
      </c>
      <c r="C36" s="31">
        <f>+'Q31'!C36/'Q6'!D36*100</f>
        <v>47.043363994743757</v>
      </c>
      <c r="D36" s="31">
        <f>+'Q31'!D36/'Q6'!E36*100</f>
        <v>73.554356206630686</v>
      </c>
      <c r="E36" s="31">
        <f>+'Q31'!E36/'Q6'!F36*100</f>
        <v>67.225682798275031</v>
      </c>
      <c r="F36" s="31">
        <f>+'Q31'!F36/'Q6'!G36*100</f>
        <v>57.071213640922771</v>
      </c>
      <c r="G36" s="31">
        <f>+'Q31'!G36/'Q6'!H36*100</f>
        <v>57.843137254901968</v>
      </c>
      <c r="H36" s="31">
        <f>+'Q31'!H36/'Q6'!I36*100</f>
        <v>66.180758017492707</v>
      </c>
      <c r="I36" s="31">
        <f>+'Q31'!I36/'Q6'!J36*100</f>
        <v>51.434223541048461</v>
      </c>
      <c r="J36" s="31">
        <f>+'Q31'!J36/'Q6'!K36*100</f>
        <v>70.342122466768359</v>
      </c>
      <c r="K36" s="31">
        <f>+'Q31'!K36/'Q6'!L36*100</f>
        <v>58.809768878076163</v>
      </c>
      <c r="L36" s="31">
        <f>+'Q31'!L36/'Q6'!M36*100</f>
        <v>47.826086956521742</v>
      </c>
    </row>
    <row r="37" spans="2:12" s="1" customFormat="1" ht="14" customHeight="1" x14ac:dyDescent="0.3">
      <c r="B37" s="103" t="s">
        <v>49</v>
      </c>
      <c r="C37" s="31">
        <f>+'Q31'!C37/'Q6'!D37*100</f>
        <v>19.22921439159143</v>
      </c>
      <c r="D37" s="31">
        <f>+'Q31'!D37/'Q6'!E37*100</f>
        <v>37.9559843231836</v>
      </c>
      <c r="E37" s="31">
        <f>+'Q31'!E37/'Q6'!F37*100</f>
        <v>36.601533896018807</v>
      </c>
      <c r="F37" s="31">
        <f>+'Q31'!F37/'Q6'!G37*100</f>
        <v>26.223592704369501</v>
      </c>
      <c r="G37" s="31">
        <f>+'Q31'!G37/'Q6'!H37*100</f>
        <v>18.33267483208218</v>
      </c>
      <c r="H37" s="31">
        <f>+'Q31'!H37/'Q6'!I37*100</f>
        <v>25.89792060491493</v>
      </c>
      <c r="I37" s="31">
        <f>+'Q31'!I37/'Q6'!J37*100</f>
        <v>22.321065980123976</v>
      </c>
      <c r="J37" s="31">
        <f>+'Q31'!J37/'Q6'!K37*100</f>
        <v>42.178959651169933</v>
      </c>
      <c r="K37" s="31">
        <f>+'Q31'!K37/'Q6'!L37*100</f>
        <v>19.109847028979939</v>
      </c>
      <c r="L37" s="31">
        <f>+'Q31'!L37/'Q6'!M37*100</f>
        <v>36.538461538461533</v>
      </c>
    </row>
    <row r="38" spans="2:12" s="1" customFormat="1" ht="14" customHeight="1" x14ac:dyDescent="0.3">
      <c r="B38" s="101" t="s">
        <v>50</v>
      </c>
      <c r="C38" s="31">
        <f>+'Q31'!C38/'Q6'!D38*100</f>
        <v>29.688865582940043</v>
      </c>
      <c r="D38" s="31">
        <f>+'Q31'!D38/'Q6'!E38*100</f>
        <v>50.498426023084996</v>
      </c>
      <c r="E38" s="31">
        <f>+'Q31'!E38/'Q6'!F38*100</f>
        <v>45.607692002066038</v>
      </c>
      <c r="F38" s="31">
        <f>+'Q31'!F38/'Q6'!G38*100</f>
        <v>33.706302314130973</v>
      </c>
      <c r="G38" s="31">
        <f>+'Q31'!G38/'Q6'!H38*100</f>
        <v>51.862448221114242</v>
      </c>
      <c r="H38" s="31">
        <f>+'Q31'!H38/'Q6'!I38*100</f>
        <v>21.04733131923464</v>
      </c>
      <c r="I38" s="31">
        <f>+'Q31'!I38/'Q6'!J38*100</f>
        <v>31.334200260078021</v>
      </c>
      <c r="J38" s="31">
        <f>+'Q31'!J38/'Q6'!K38*100</f>
        <v>28.723619105321617</v>
      </c>
      <c r="K38" s="31">
        <f>+'Q31'!K38/'Q6'!L38*100</f>
        <v>24.290250949117738</v>
      </c>
      <c r="L38" s="31">
        <f>+'Q31'!L38/'Q6'!M38*100</f>
        <v>43.071161048689142</v>
      </c>
    </row>
    <row r="39" spans="2:12" s="1" customFormat="1" ht="14" hidden="1" customHeight="1" outlineLevel="1" x14ac:dyDescent="0.3">
      <c r="B39" s="100" t="s">
        <v>315</v>
      </c>
      <c r="C39" s="114">
        <f>+'Q31'!C39/'Q6'!D39*100</f>
        <v>26.025719534598895</v>
      </c>
      <c r="D39" s="114">
        <f>+'Q31'!D39/'Q6'!E39*100</f>
        <v>40.776699029126213</v>
      </c>
      <c r="E39" s="114">
        <f>+'Q31'!E39/'Q6'!F39*100</f>
        <v>38.837732760384696</v>
      </c>
      <c r="F39" s="114">
        <f>+'Q31'!F39/'Q6'!G39*100</f>
        <v>28.525406355249672</v>
      </c>
      <c r="G39" s="114">
        <f>+'Q31'!G39/'Q6'!H39*100</f>
        <v>34.307438622205936</v>
      </c>
      <c r="H39" s="114">
        <f>+'Q31'!H39/'Q6'!I39*100</f>
        <v>8.9285714285714288</v>
      </c>
      <c r="I39" s="114">
        <f>+'Q31'!I39/'Q6'!J39*100</f>
        <v>23.016772024701282</v>
      </c>
      <c r="J39" s="114">
        <f>+'Q31'!J39/'Q6'!K39*100</f>
        <v>12.888888888888889</v>
      </c>
      <c r="K39" s="114">
        <f>+'Q31'!K39/'Q6'!L39*100</f>
        <v>16.570188133140377</v>
      </c>
      <c r="L39" s="114">
        <f>+'Q31'!L39/'Q6'!M39*100</f>
        <v>21.621621621621621</v>
      </c>
    </row>
    <row r="40" spans="2:12" s="1" customFormat="1" ht="14" hidden="1" customHeight="1" outlineLevel="1" x14ac:dyDescent="0.3">
      <c r="B40" s="100" t="s">
        <v>316</v>
      </c>
      <c r="C40" s="114">
        <f>+'Q31'!C40/'Q6'!D40*100</f>
        <v>30.515787409295942</v>
      </c>
      <c r="D40" s="114">
        <f>+'Q31'!D40/'Q6'!E40*100</f>
        <v>56.459132487459428</v>
      </c>
      <c r="E40" s="114">
        <f>+'Q31'!E40/'Q6'!F40*100</f>
        <v>45.141106978779263</v>
      </c>
      <c r="F40" s="114">
        <f>+'Q31'!F40/'Q6'!G40*100</f>
        <v>32.1081319976429</v>
      </c>
      <c r="G40" s="114">
        <f>+'Q31'!G40/'Q6'!H40*100</f>
        <v>34.819173187111083</v>
      </c>
      <c r="H40" s="114">
        <f>+'Q31'!H40/'Q6'!I40*100</f>
        <v>25.175370226032733</v>
      </c>
      <c r="I40" s="114">
        <f>+'Q31'!I40/'Q6'!J40*100</f>
        <v>30.437834517855578</v>
      </c>
      <c r="J40" s="114">
        <f>+'Q31'!J40/'Q6'!K40*100</f>
        <v>35.394805388107464</v>
      </c>
      <c r="K40" s="114">
        <f>+'Q31'!K40/'Q6'!L40*100</f>
        <v>28.166223473590907</v>
      </c>
      <c r="L40" s="114">
        <f>+'Q31'!L40/'Q6'!M40*100</f>
        <v>52.873563218390807</v>
      </c>
    </row>
    <row r="41" spans="2:12" s="1" customFormat="1" ht="14" hidden="1" customHeight="1" outlineLevel="1" x14ac:dyDescent="0.3">
      <c r="B41" s="100" t="s">
        <v>317</v>
      </c>
      <c r="C41" s="114">
        <f>+'Q31'!C41/'Q6'!D41*100</f>
        <v>30.063694267515924</v>
      </c>
      <c r="D41" s="114">
        <f>+'Q31'!D41/'Q6'!E41*100</f>
        <v>45.007488766849725</v>
      </c>
      <c r="E41" s="114">
        <f>+'Q31'!E41/'Q6'!F41*100</f>
        <v>47.543813064259162</v>
      </c>
      <c r="F41" s="114">
        <f>+'Q31'!F41/'Q6'!G41*100</f>
        <v>38.765174648097116</v>
      </c>
      <c r="G41" s="114">
        <f>+'Q31'!G41/'Q6'!H41*100</f>
        <v>55.444835065478451</v>
      </c>
      <c r="H41" s="114">
        <f>+'Q31'!H41/'Q6'!I41*100</f>
        <v>13.910355486862441</v>
      </c>
      <c r="I41" s="114">
        <f>+'Q31'!I41/'Q6'!J41*100</f>
        <v>43.910951298186241</v>
      </c>
      <c r="J41" s="114">
        <f>+'Q31'!J41/'Q6'!K41*100</f>
        <v>15.61058509346929</v>
      </c>
      <c r="K41" s="114">
        <f>+'Q31'!K41/'Q6'!L41*100</f>
        <v>22.446721788750438</v>
      </c>
      <c r="L41" s="114">
        <f>+'Q31'!L41/'Q6'!M41*100</f>
        <v>26.785714285714285</v>
      </c>
    </row>
    <row r="42" spans="2:12" ht="14" customHeight="1" collapsed="1" x14ac:dyDescent="0.2">
      <c r="B42" s="10" t="s">
        <v>51</v>
      </c>
      <c r="C42" s="31">
        <f>+'Q31'!C42/'Q6'!D42*100</f>
        <v>30.224358974358971</v>
      </c>
      <c r="D42" s="31">
        <f>+'Q31'!D42/'Q6'!E42*100</f>
        <v>65.226408572416176</v>
      </c>
      <c r="E42" s="31">
        <f>+'Q31'!E42/'Q6'!F42*100</f>
        <v>59.857715266988308</v>
      </c>
      <c r="F42" s="31">
        <f>+'Q31'!F42/'Q6'!G42*100</f>
        <v>50.371335899845405</v>
      </c>
      <c r="G42" s="31">
        <f>+'Q31'!G42/'Q6'!H42*100</f>
        <v>57.680976430976429</v>
      </c>
      <c r="H42" s="31">
        <f>+'Q31'!H42/'Q6'!I42*100</f>
        <v>11.415525114155251</v>
      </c>
      <c r="I42" s="31">
        <f>+'Q31'!I42/'Q6'!J42*100</f>
        <v>60.615966964900203</v>
      </c>
      <c r="J42" s="31">
        <f>+'Q31'!J42/'Q6'!K42*100</f>
        <v>40.895995991816626</v>
      </c>
      <c r="K42" s="31">
        <f>+'Q31'!K42/'Q6'!L42*100</f>
        <v>34.427350427350426</v>
      </c>
      <c r="L42" s="31">
        <f>+'Q31'!L42/'Q6'!M42*100</f>
        <v>32.692307692307693</v>
      </c>
    </row>
    <row r="43" spans="2:12" ht="14" customHeight="1" x14ac:dyDescent="0.2">
      <c r="B43" s="10" t="s">
        <v>52</v>
      </c>
      <c r="C43" s="31">
        <f>+'Q31'!C43/'Q6'!D43*100</f>
        <v>25.553944916131705</v>
      </c>
      <c r="D43" s="31">
        <f>+'Q31'!D43/'Q6'!E43*100</f>
        <v>29.890387858347385</v>
      </c>
      <c r="E43" s="31">
        <f>+'Q31'!E43/'Q6'!F43*100</f>
        <v>32.028085336213877</v>
      </c>
      <c r="F43" s="31">
        <f>+'Q31'!F43/'Q6'!G43*100</f>
        <v>27.922699870415236</v>
      </c>
      <c r="G43" s="31">
        <f>+'Q31'!G43/'Q6'!H43*100</f>
        <v>24.503443990887284</v>
      </c>
      <c r="H43" s="31">
        <f>+'Q31'!H43/'Q6'!I43*100</f>
        <v>18.276762402088771</v>
      </c>
      <c r="I43" s="31">
        <f>+'Q31'!I43/'Q6'!J43*100</f>
        <v>20.441988950276244</v>
      </c>
      <c r="J43" s="31">
        <f>+'Q31'!J43/'Q6'!K43*100</f>
        <v>26.902382782475019</v>
      </c>
      <c r="K43" s="31">
        <f>+'Q31'!K43/'Q6'!L43*100</f>
        <v>20.472050880501136</v>
      </c>
      <c r="L43" s="31">
        <f>+'Q31'!L43/'Q6'!M43*100</f>
        <v>25.490196078431371</v>
      </c>
    </row>
    <row r="44" spans="2:12" ht="14" customHeight="1" x14ac:dyDescent="0.2">
      <c r="B44" s="10" t="s">
        <v>61</v>
      </c>
      <c r="C44" s="31">
        <f>+'Q31'!C44/'Q6'!D44*100</f>
        <v>45.249193259232698</v>
      </c>
      <c r="D44" s="31">
        <f>+'Q31'!D44/'Q6'!E44*100</f>
        <v>51.059752854684817</v>
      </c>
      <c r="E44" s="31">
        <f>+'Q31'!E44/'Q6'!F44*100</f>
        <v>42.180892379390691</v>
      </c>
      <c r="F44" s="31">
        <f>+'Q31'!F44/'Q6'!G44*100</f>
        <v>42.345723565499824</v>
      </c>
      <c r="G44" s="31">
        <f>+'Q31'!G44/'Q6'!H44*100</f>
        <v>35.879945429740786</v>
      </c>
      <c r="H44" s="140" t="s">
        <v>100</v>
      </c>
      <c r="I44" s="31">
        <f>+'Q31'!I44/'Q6'!J44*100</f>
        <v>12.424075096631695</v>
      </c>
      <c r="J44" s="31">
        <f>+'Q31'!J44/'Q6'!K44*100</f>
        <v>26.90909090909091</v>
      </c>
      <c r="K44" s="31">
        <f>+'Q31'!K44/'Q6'!L44*100</f>
        <v>33.550765740215546</v>
      </c>
      <c r="L44" s="31">
        <f>+'Q31'!L44/'Q6'!M44*100</f>
        <v>26.315789473684209</v>
      </c>
    </row>
    <row r="45" spans="2:12" ht="14" customHeight="1" x14ac:dyDescent="0.2">
      <c r="B45" s="10" t="s">
        <v>60</v>
      </c>
      <c r="C45" s="31">
        <f>+'Q31'!C45/'Q6'!D45*100</f>
        <v>70.471987720644663</v>
      </c>
      <c r="D45" s="31">
        <f>+'Q31'!D45/'Q6'!E45*100</f>
        <v>79.750653529056905</v>
      </c>
      <c r="E45" s="31">
        <f>+'Q31'!E45/'Q6'!F45*100</f>
        <v>65.582862113962591</v>
      </c>
      <c r="F45" s="31">
        <f>+'Q31'!F45/'Q6'!G45*100</f>
        <v>77.018353062606849</v>
      </c>
      <c r="G45" s="31">
        <f>+'Q31'!G45/'Q6'!H45*100</f>
        <v>32.028753993610223</v>
      </c>
      <c r="H45" s="140" t="s">
        <v>100</v>
      </c>
      <c r="I45" s="31">
        <f>+'Q31'!I45/'Q6'!J45*100</f>
        <v>29.761904761904763</v>
      </c>
      <c r="J45" s="31">
        <f>+'Q31'!J45/'Q6'!K45*100</f>
        <v>28.828828828828829</v>
      </c>
      <c r="K45" s="31">
        <f>+'Q31'!K45/'Q6'!L45*100</f>
        <v>33.415637860082306</v>
      </c>
      <c r="L45" s="31">
        <f>+'Q31'!L45/'Q6'!M45*100</f>
        <v>64.285714285714292</v>
      </c>
    </row>
    <row r="46" spans="2:12" ht="14" customHeight="1" x14ac:dyDescent="0.2">
      <c r="B46" s="10" t="s">
        <v>59</v>
      </c>
      <c r="C46" s="31">
        <f>+'Q31'!C46/'Q6'!D46*100</f>
        <v>19.145569620253163</v>
      </c>
      <c r="D46" s="31">
        <f>+'Q31'!D46/'Q6'!E46*100</f>
        <v>36.221009549795362</v>
      </c>
      <c r="E46" s="31">
        <f>+'Q31'!E46/'Q6'!F46*100</f>
        <v>26.01015228426396</v>
      </c>
      <c r="F46" s="31">
        <f>+'Q31'!F46/'Q6'!G46*100</f>
        <v>18.04379954319495</v>
      </c>
      <c r="G46" s="31">
        <f>+'Q31'!G46/'Q6'!H46*100</f>
        <v>11.941478845393435</v>
      </c>
      <c r="H46" s="31">
        <f>+'Q31'!H46/'Q6'!I46*100</f>
        <v>7.7448747152619593</v>
      </c>
      <c r="I46" s="31">
        <f>+'Q31'!I46/'Q6'!J46*100</f>
        <v>19.642857142857142</v>
      </c>
      <c r="J46" s="31">
        <f>+'Q31'!J46/'Q6'!K46*100</f>
        <v>14.61038961038961</v>
      </c>
      <c r="K46" s="31">
        <f>+'Q31'!K46/'Q6'!L46*100</f>
        <v>9.8747504084225799</v>
      </c>
      <c r="L46" s="31">
        <f>+'Q31'!L46/'Q6'!M46*100</f>
        <v>25.581395348837212</v>
      </c>
    </row>
    <row r="47" spans="2:12" ht="14" customHeight="1" x14ac:dyDescent="0.2">
      <c r="B47" s="10" t="s">
        <v>62</v>
      </c>
      <c r="C47" s="31">
        <f>+'Q31'!C47/'Q6'!D47*100</f>
        <v>39.318713124791273</v>
      </c>
      <c r="D47" s="31">
        <f>+'Q31'!D47/'Q6'!E47*100</f>
        <v>46.511858852347771</v>
      </c>
      <c r="E47" s="31">
        <f>+'Q31'!E47/'Q6'!F47*100</f>
        <v>40.921393932558928</v>
      </c>
      <c r="F47" s="31">
        <f>+'Q31'!F47/'Q6'!G47*100</f>
        <v>34.690395646418594</v>
      </c>
      <c r="G47" s="31">
        <f>+'Q31'!G47/'Q6'!H47*100</f>
        <v>23.186710341600374</v>
      </c>
      <c r="H47" s="31">
        <f>+'Q31'!H47/'Q6'!I47*100</f>
        <v>16.216216216216218</v>
      </c>
      <c r="I47" s="31">
        <f>+'Q31'!I47/'Q6'!J47*100</f>
        <v>27.795063264882803</v>
      </c>
      <c r="J47" s="31">
        <f>+'Q31'!J47/'Q6'!K47*100</f>
        <v>22.118959107806692</v>
      </c>
      <c r="K47" s="31">
        <f>+'Q31'!K47/'Q6'!L47*100</f>
        <v>23.250669460938408</v>
      </c>
      <c r="L47" s="31">
        <f>+'Q31'!L47/'Q6'!M47*100</f>
        <v>29.171817058096416</v>
      </c>
    </row>
    <row r="48" spans="2:12" ht="14" customHeight="1" x14ac:dyDescent="0.2">
      <c r="B48" s="10" t="s">
        <v>63</v>
      </c>
      <c r="C48" s="31">
        <f>+'Q31'!C48/'Q6'!D48*100</f>
        <v>31.773584905660378</v>
      </c>
      <c r="D48" s="31">
        <f>+'Q31'!D48/'Q6'!E48*100</f>
        <v>47.813163481953289</v>
      </c>
      <c r="E48" s="31">
        <f>+'Q31'!E48/'Q6'!F48*100</f>
        <v>40.594713656387668</v>
      </c>
      <c r="F48" s="31">
        <f>+'Q31'!F48/'Q6'!G48*100</f>
        <v>41.549619566023466</v>
      </c>
      <c r="G48" s="31">
        <f>+'Q31'!G48/'Q6'!H48*100</f>
        <v>17.453186032086638</v>
      </c>
      <c r="H48" s="31">
        <f>+'Q31'!H48/'Q6'!I48*100</f>
        <v>10.695549162294803</v>
      </c>
      <c r="I48" s="31">
        <f>+'Q31'!I48/'Q6'!J48*100</f>
        <v>23.025025948564178</v>
      </c>
      <c r="J48" s="31">
        <f>+'Q31'!J48/'Q6'!K48*100</f>
        <v>20.880023905572987</v>
      </c>
      <c r="K48" s="31">
        <f>+'Q31'!K48/'Q6'!L48*100</f>
        <v>23.959480907478291</v>
      </c>
      <c r="L48" s="31">
        <f>+'Q31'!L48/'Q6'!M48*100</f>
        <v>32.291666666666671</v>
      </c>
    </row>
    <row r="49" spans="2:12" ht="14" customHeight="1" x14ac:dyDescent="0.2">
      <c r="B49" s="10" t="s">
        <v>69</v>
      </c>
      <c r="C49" s="31">
        <f>+'Q31'!C49/'Q6'!D49*100</f>
        <v>59.872611464968152</v>
      </c>
      <c r="D49" s="31">
        <f>+'Q31'!D49/'Q6'!E49*100</f>
        <v>78.07228915662651</v>
      </c>
      <c r="E49" s="31">
        <f>+'Q31'!E49/'Q6'!F49*100</f>
        <v>48.727615457115931</v>
      </c>
      <c r="F49" s="31">
        <f>+'Q31'!F49/'Q6'!G49*100</f>
        <v>28.443526170798901</v>
      </c>
      <c r="G49" s="31">
        <f>+'Q31'!G49/'Q6'!H49*100</f>
        <v>26.939740055139822</v>
      </c>
      <c r="H49" s="140" t="s">
        <v>100</v>
      </c>
      <c r="I49" s="31">
        <f>+'Q31'!I49/'Q6'!J49*100</f>
        <v>14.814814814814813</v>
      </c>
      <c r="J49" s="31">
        <f>+'Q31'!J49/'Q6'!K49*100</f>
        <v>22.818086225026288</v>
      </c>
      <c r="K49" s="31">
        <f>+'Q31'!K49/'Q6'!L49*100</f>
        <v>13.989637305699482</v>
      </c>
      <c r="L49" s="31">
        <f>+'Q31'!L49/'Q6'!M49*100</f>
        <v>71.621621621621628</v>
      </c>
    </row>
    <row r="50" spans="2:12" ht="14" customHeight="1" x14ac:dyDescent="0.2">
      <c r="B50" s="10" t="s">
        <v>64</v>
      </c>
      <c r="C50" s="31">
        <f>+'Q31'!C50/'Q6'!D50*100</f>
        <v>36.514929025942244</v>
      </c>
      <c r="D50" s="31">
        <f>+'Q31'!D50/'Q6'!E50*100</f>
        <v>32.55904812644291</v>
      </c>
      <c r="E50" s="31">
        <f>+'Q31'!E50/'Q6'!F50*100</f>
        <v>36.578325898714247</v>
      </c>
      <c r="F50" s="31">
        <f>+'Q31'!F50/'Q6'!G50*100</f>
        <v>38.356164383561641</v>
      </c>
      <c r="G50" s="31">
        <f>+'Q31'!G50/'Q6'!H50*100</f>
        <v>23.560899283537839</v>
      </c>
      <c r="H50" s="31">
        <f>+'Q31'!H50/'Q6'!I50*100</f>
        <v>27.906976744186046</v>
      </c>
      <c r="I50" s="31">
        <f>+'Q31'!I50/'Q6'!J50*100</f>
        <v>28.292682926829265</v>
      </c>
      <c r="J50" s="31">
        <f>+'Q31'!J50/'Q6'!K50*100</f>
        <v>21.040723981900452</v>
      </c>
      <c r="K50" s="31">
        <f>+'Q31'!K50/'Q6'!L50*100</f>
        <v>26.13578356304237</v>
      </c>
      <c r="L50" s="31">
        <f>+'Q31'!L50/'Q6'!M50*100</f>
        <v>45.791245791245792</v>
      </c>
    </row>
    <row r="51" spans="2:12" ht="14" customHeight="1" x14ac:dyDescent="0.2">
      <c r="B51" s="10" t="s">
        <v>65</v>
      </c>
      <c r="C51" s="31">
        <f>+'Q31'!C51/'Q6'!D51*100</f>
        <v>36.756329113924053</v>
      </c>
      <c r="D51" s="31">
        <f>+'Q31'!D51/'Q6'!E51*100</f>
        <v>43.24334453508564</v>
      </c>
      <c r="E51" s="31">
        <f>+'Q31'!E51/'Q6'!F51*100</f>
        <v>36.785121025154247</v>
      </c>
      <c r="F51" s="31">
        <f>+'Q31'!F51/'Q6'!G51*100</f>
        <v>41.600823318504752</v>
      </c>
      <c r="G51" s="31">
        <f>+'Q31'!G51/'Q6'!H51*100</f>
        <v>33.532217406285703</v>
      </c>
      <c r="H51" s="31">
        <f>+'Q31'!H51/'Q6'!I51*100</f>
        <v>19.576719576719576</v>
      </c>
      <c r="I51" s="31">
        <f>+'Q31'!I51/'Q6'!J51*100</f>
        <v>26.902654867256636</v>
      </c>
      <c r="J51" s="31">
        <f>+'Q31'!J51/'Q6'!K51*100</f>
        <v>26.139717940308298</v>
      </c>
      <c r="K51" s="31">
        <f>+'Q31'!K51/'Q6'!L51*100</f>
        <v>28.995198397501987</v>
      </c>
      <c r="L51" s="31">
        <f>+'Q31'!L51/'Q6'!M51*100</f>
        <v>30.612244897959183</v>
      </c>
    </row>
    <row r="52" spans="2:12" ht="14" customHeight="1" x14ac:dyDescent="0.2">
      <c r="B52" s="10" t="s">
        <v>66</v>
      </c>
      <c r="C52" s="31">
        <f>+'Q31'!C52/'Q6'!D52*100</f>
        <v>23.762376237623762</v>
      </c>
      <c r="D52" s="31">
        <f>+'Q31'!D52/'Q6'!E52*100</f>
        <v>27.235668789808916</v>
      </c>
      <c r="E52" s="31">
        <f>+'Q31'!E52/'Q6'!F52*100</f>
        <v>20.625150856867005</v>
      </c>
      <c r="F52" s="31">
        <f>+'Q31'!F52/'Q6'!G52*100</f>
        <v>29.886863607793838</v>
      </c>
      <c r="G52" s="31">
        <f>+'Q31'!G52/'Q6'!H52*100</f>
        <v>23.97787397787398</v>
      </c>
      <c r="H52" s="31">
        <f>+'Q31'!H52/'Q6'!I52*100</f>
        <v>15.195071868583163</v>
      </c>
      <c r="I52" s="31">
        <f>+'Q31'!I52/'Q6'!J52*100</f>
        <v>28.343558282208587</v>
      </c>
      <c r="J52" s="31">
        <f>+'Q31'!J52/'Q6'!K52*100</f>
        <v>13.278008298755188</v>
      </c>
      <c r="K52" s="31">
        <f>+'Q31'!K52/'Q6'!L52*100</f>
        <v>15.627693191611606</v>
      </c>
      <c r="L52" s="31">
        <f>+'Q31'!L52/'Q6'!M52*100</f>
        <v>20</v>
      </c>
    </row>
    <row r="53" spans="2:12" ht="14" customHeight="1" x14ac:dyDescent="0.2">
      <c r="B53" s="10" t="s">
        <v>67</v>
      </c>
      <c r="C53" s="31">
        <f>+'Q31'!C53/'Q6'!D53*100</f>
        <v>26.842513576415826</v>
      </c>
      <c r="D53" s="31">
        <f>+'Q31'!D53/'Q6'!E53*100</f>
        <v>34.809750297265161</v>
      </c>
      <c r="E53" s="31">
        <f>+'Q31'!E53/'Q6'!F53*100</f>
        <v>36.669167291822959</v>
      </c>
      <c r="F53" s="31">
        <f>+'Q31'!F53/'Q6'!G53*100</f>
        <v>27.194211017740429</v>
      </c>
      <c r="G53" s="31">
        <f>+'Q31'!G53/'Q6'!H53*100</f>
        <v>23.264968895800934</v>
      </c>
      <c r="H53" s="31">
        <f>+'Q31'!H53/'Q6'!I53*100</f>
        <v>20.817490494296578</v>
      </c>
      <c r="I53" s="31">
        <f>+'Q31'!I53/'Q6'!J53*100</f>
        <v>18.215069495245061</v>
      </c>
      <c r="J53" s="31">
        <f>+'Q31'!J53/'Q6'!K53*100</f>
        <v>18.304431599229286</v>
      </c>
      <c r="K53" s="31">
        <f>+'Q31'!K53/'Q6'!L53*100</f>
        <v>20.405727923627683</v>
      </c>
      <c r="L53" s="31">
        <f>+'Q31'!L53/'Q6'!M53*100</f>
        <v>40.229885057471265</v>
      </c>
    </row>
    <row r="54" spans="2:12" ht="14" customHeight="1" x14ac:dyDescent="0.2">
      <c r="B54" s="87" t="s">
        <v>68</v>
      </c>
      <c r="C54" s="142" t="s">
        <v>100</v>
      </c>
      <c r="D54" s="142" t="s">
        <v>100</v>
      </c>
      <c r="E54" s="51">
        <f>+'Q31'!E54/'Q6'!F54*100</f>
        <v>55.000000000000007</v>
      </c>
      <c r="F54" s="51">
        <f>+'Q31'!F54/'Q6'!G54*100</f>
        <v>21.739130434782609</v>
      </c>
      <c r="G54" s="142" t="s">
        <v>100</v>
      </c>
      <c r="H54" s="142" t="s">
        <v>100</v>
      </c>
      <c r="I54" s="142" t="s">
        <v>100</v>
      </c>
      <c r="J54" s="142" t="s">
        <v>100</v>
      </c>
      <c r="K54" s="142" t="s">
        <v>100</v>
      </c>
      <c r="L54" s="142" t="s">
        <v>100</v>
      </c>
    </row>
    <row r="55" spans="2:12" ht="5.25" customHeight="1" x14ac:dyDescent="0.2"/>
    <row r="56" spans="2:12" s="22" customFormat="1" x14ac:dyDescent="0.2">
      <c r="B56" s="186" t="s">
        <v>247</v>
      </c>
      <c r="C56" s="186"/>
      <c r="D56" s="186"/>
      <c r="E56" s="186"/>
      <c r="F56" s="186"/>
    </row>
  </sheetData>
  <mergeCells count="13">
    <mergeCell ref="B56:F56"/>
    <mergeCell ref="B2:L2"/>
    <mergeCell ref="B3:L3"/>
    <mergeCell ref="C5:C6"/>
    <mergeCell ref="D5:D6"/>
    <mergeCell ref="E5:E6"/>
    <mergeCell ref="F5:F6"/>
    <mergeCell ref="G5:G6"/>
    <mergeCell ref="H5:H6"/>
    <mergeCell ref="I5:I6"/>
    <mergeCell ref="J5:J6"/>
    <mergeCell ref="K5:K6"/>
    <mergeCell ref="L5:L6"/>
  </mergeCells>
  <printOptions horizontalCentered="1"/>
  <pageMargins left="0" right="0" top="0.98425196850393704" bottom="0.19685039370078741" header="0.51181102362204722" footer="0.51181102362204722"/>
  <pageSetup paperSize="9" scale="9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54"/>
  <sheetViews>
    <sheetView workbookViewId="0">
      <selection activeCell="B35" sqref="B35"/>
    </sheetView>
  </sheetViews>
  <sheetFormatPr defaultColWidth="9.1796875" defaultRowHeight="10.5" outlineLevelRow="1" x14ac:dyDescent="0.25"/>
  <cols>
    <col min="1" max="1" width="3.54296875" style="10" customWidth="1"/>
    <col min="2" max="2" width="55.453125" style="10" customWidth="1"/>
    <col min="3" max="3" width="10.1796875" style="132" customWidth="1"/>
    <col min="4" max="4" width="9.81640625" style="11" customWidth="1"/>
    <col min="5" max="5" width="10" style="11" customWidth="1"/>
    <col min="6" max="6" width="9.81640625" style="11" customWidth="1"/>
    <col min="7" max="7" width="10" style="11" customWidth="1"/>
    <col min="8" max="8" width="11.453125" style="10" customWidth="1"/>
    <col min="9" max="22" width="9.1796875" style="10"/>
    <col min="23" max="23" width="51.1796875" style="10" customWidth="1"/>
    <col min="24" max="31" width="9.81640625" style="10" customWidth="1"/>
    <col min="32" max="278" width="9.1796875" style="10"/>
    <col min="279" max="279" width="51.1796875" style="10" customWidth="1"/>
    <col min="280" max="287" width="9.81640625" style="10" customWidth="1"/>
    <col min="288" max="534" width="9.1796875" style="10"/>
    <col min="535" max="535" width="51.1796875" style="10" customWidth="1"/>
    <col min="536" max="543" width="9.81640625" style="10" customWidth="1"/>
    <col min="544" max="790" width="9.1796875" style="10"/>
    <col min="791" max="791" width="51.1796875" style="10" customWidth="1"/>
    <col min="792" max="799" width="9.81640625" style="10" customWidth="1"/>
    <col min="800" max="1046" width="9.1796875" style="10"/>
    <col min="1047" max="1047" width="51.1796875" style="10" customWidth="1"/>
    <col min="1048" max="1055" width="9.81640625" style="10" customWidth="1"/>
    <col min="1056" max="1302" width="9.1796875" style="10"/>
    <col min="1303" max="1303" width="51.1796875" style="10" customWidth="1"/>
    <col min="1304" max="1311" width="9.81640625" style="10" customWidth="1"/>
    <col min="1312" max="1558" width="9.1796875" style="10"/>
    <col min="1559" max="1559" width="51.1796875" style="10" customWidth="1"/>
    <col min="1560" max="1567" width="9.81640625" style="10" customWidth="1"/>
    <col min="1568" max="1814" width="9.1796875" style="10"/>
    <col min="1815" max="1815" width="51.1796875" style="10" customWidth="1"/>
    <col min="1816" max="1823" width="9.81640625" style="10" customWidth="1"/>
    <col min="1824" max="2070" width="9.1796875" style="10"/>
    <col min="2071" max="2071" width="51.1796875" style="10" customWidth="1"/>
    <col min="2072" max="2079" width="9.81640625" style="10" customWidth="1"/>
    <col min="2080" max="2326" width="9.1796875" style="10"/>
    <col min="2327" max="2327" width="51.1796875" style="10" customWidth="1"/>
    <col min="2328" max="2335" width="9.81640625" style="10" customWidth="1"/>
    <col min="2336" max="2582" width="9.1796875" style="10"/>
    <col min="2583" max="2583" width="51.1796875" style="10" customWidth="1"/>
    <col min="2584" max="2591" width="9.81640625" style="10" customWidth="1"/>
    <col min="2592" max="2838" width="9.1796875" style="10"/>
    <col min="2839" max="2839" width="51.1796875" style="10" customWidth="1"/>
    <col min="2840" max="2847" width="9.81640625" style="10" customWidth="1"/>
    <col min="2848" max="3094" width="9.1796875" style="10"/>
    <col min="3095" max="3095" width="51.1796875" style="10" customWidth="1"/>
    <col min="3096" max="3103" width="9.81640625" style="10" customWidth="1"/>
    <col min="3104" max="3350" width="9.1796875" style="10"/>
    <col min="3351" max="3351" width="51.1796875" style="10" customWidth="1"/>
    <col min="3352" max="3359" width="9.81640625" style="10" customWidth="1"/>
    <col min="3360" max="3606" width="9.1796875" style="10"/>
    <col min="3607" max="3607" width="51.1796875" style="10" customWidth="1"/>
    <col min="3608" max="3615" width="9.81640625" style="10" customWidth="1"/>
    <col min="3616" max="3862" width="9.1796875" style="10"/>
    <col min="3863" max="3863" width="51.1796875" style="10" customWidth="1"/>
    <col min="3864" max="3871" width="9.81640625" style="10" customWidth="1"/>
    <col min="3872" max="4118" width="9.1796875" style="10"/>
    <col min="4119" max="4119" width="51.1796875" style="10" customWidth="1"/>
    <col min="4120" max="4127" width="9.81640625" style="10" customWidth="1"/>
    <col min="4128" max="4374" width="9.1796875" style="10"/>
    <col min="4375" max="4375" width="51.1796875" style="10" customWidth="1"/>
    <col min="4376" max="4383" width="9.81640625" style="10" customWidth="1"/>
    <col min="4384" max="4630" width="9.1796875" style="10"/>
    <col min="4631" max="4631" width="51.1796875" style="10" customWidth="1"/>
    <col min="4632" max="4639" width="9.81640625" style="10" customWidth="1"/>
    <col min="4640" max="4886" width="9.1796875" style="10"/>
    <col min="4887" max="4887" width="51.1796875" style="10" customWidth="1"/>
    <col min="4888" max="4895" width="9.81640625" style="10" customWidth="1"/>
    <col min="4896" max="5142" width="9.1796875" style="10"/>
    <col min="5143" max="5143" width="51.1796875" style="10" customWidth="1"/>
    <col min="5144" max="5151" width="9.81640625" style="10" customWidth="1"/>
    <col min="5152" max="5398" width="9.1796875" style="10"/>
    <col min="5399" max="5399" width="51.1796875" style="10" customWidth="1"/>
    <col min="5400" max="5407" width="9.81640625" style="10" customWidth="1"/>
    <col min="5408" max="5654" width="9.1796875" style="10"/>
    <col min="5655" max="5655" width="51.1796875" style="10" customWidth="1"/>
    <col min="5656" max="5663" width="9.81640625" style="10" customWidth="1"/>
    <col min="5664" max="5910" width="9.1796875" style="10"/>
    <col min="5911" max="5911" width="51.1796875" style="10" customWidth="1"/>
    <col min="5912" max="5919" width="9.81640625" style="10" customWidth="1"/>
    <col min="5920" max="6166" width="9.1796875" style="10"/>
    <col min="6167" max="6167" width="51.1796875" style="10" customWidth="1"/>
    <col min="6168" max="6175" width="9.81640625" style="10" customWidth="1"/>
    <col min="6176" max="6422" width="9.1796875" style="10"/>
    <col min="6423" max="6423" width="51.1796875" style="10" customWidth="1"/>
    <col min="6424" max="6431" width="9.81640625" style="10" customWidth="1"/>
    <col min="6432" max="6678" width="9.1796875" style="10"/>
    <col min="6679" max="6679" width="51.1796875" style="10" customWidth="1"/>
    <col min="6680" max="6687" width="9.81640625" style="10" customWidth="1"/>
    <col min="6688" max="6934" width="9.1796875" style="10"/>
    <col min="6935" max="6935" width="51.1796875" style="10" customWidth="1"/>
    <col min="6936" max="6943" width="9.81640625" style="10" customWidth="1"/>
    <col min="6944" max="7190" width="9.1796875" style="10"/>
    <col min="7191" max="7191" width="51.1796875" style="10" customWidth="1"/>
    <col min="7192" max="7199" width="9.81640625" style="10" customWidth="1"/>
    <col min="7200" max="7446" width="9.1796875" style="10"/>
    <col min="7447" max="7447" width="51.1796875" style="10" customWidth="1"/>
    <col min="7448" max="7455" width="9.81640625" style="10" customWidth="1"/>
    <col min="7456" max="7702" width="9.1796875" style="10"/>
    <col min="7703" max="7703" width="51.1796875" style="10" customWidth="1"/>
    <col min="7704" max="7711" width="9.81640625" style="10" customWidth="1"/>
    <col min="7712" max="7958" width="9.1796875" style="10"/>
    <col min="7959" max="7959" width="51.1796875" style="10" customWidth="1"/>
    <col min="7960" max="7967" width="9.81640625" style="10" customWidth="1"/>
    <col min="7968" max="8214" width="9.1796875" style="10"/>
    <col min="8215" max="8215" width="51.1796875" style="10" customWidth="1"/>
    <col min="8216" max="8223" width="9.81640625" style="10" customWidth="1"/>
    <col min="8224" max="8470" width="9.1796875" style="10"/>
    <col min="8471" max="8471" width="51.1796875" style="10" customWidth="1"/>
    <col min="8472" max="8479" width="9.81640625" style="10" customWidth="1"/>
    <col min="8480" max="8726" width="9.1796875" style="10"/>
    <col min="8727" max="8727" width="51.1796875" style="10" customWidth="1"/>
    <col min="8728" max="8735" width="9.81640625" style="10" customWidth="1"/>
    <col min="8736" max="8982" width="9.1796875" style="10"/>
    <col min="8983" max="8983" width="51.1796875" style="10" customWidth="1"/>
    <col min="8984" max="8991" width="9.81640625" style="10" customWidth="1"/>
    <col min="8992" max="9238" width="9.1796875" style="10"/>
    <col min="9239" max="9239" width="51.1796875" style="10" customWidth="1"/>
    <col min="9240" max="9247" width="9.81640625" style="10" customWidth="1"/>
    <col min="9248" max="9494" width="9.1796875" style="10"/>
    <col min="9495" max="9495" width="51.1796875" style="10" customWidth="1"/>
    <col min="9496" max="9503" width="9.81640625" style="10" customWidth="1"/>
    <col min="9504" max="9750" width="9.1796875" style="10"/>
    <col min="9751" max="9751" width="51.1796875" style="10" customWidth="1"/>
    <col min="9752" max="9759" width="9.81640625" style="10" customWidth="1"/>
    <col min="9760" max="10006" width="9.1796875" style="10"/>
    <col min="10007" max="10007" width="51.1796875" style="10" customWidth="1"/>
    <col min="10008" max="10015" width="9.81640625" style="10" customWidth="1"/>
    <col min="10016" max="10262" width="9.1796875" style="10"/>
    <col min="10263" max="10263" width="51.1796875" style="10" customWidth="1"/>
    <col min="10264" max="10271" width="9.81640625" style="10" customWidth="1"/>
    <col min="10272" max="10518" width="9.1796875" style="10"/>
    <col min="10519" max="10519" width="51.1796875" style="10" customWidth="1"/>
    <col min="10520" max="10527" width="9.81640625" style="10" customWidth="1"/>
    <col min="10528" max="10774" width="9.1796875" style="10"/>
    <col min="10775" max="10775" width="51.1796875" style="10" customWidth="1"/>
    <col min="10776" max="10783" width="9.81640625" style="10" customWidth="1"/>
    <col min="10784" max="11030" width="9.1796875" style="10"/>
    <col min="11031" max="11031" width="51.1796875" style="10" customWidth="1"/>
    <col min="11032" max="11039" width="9.81640625" style="10" customWidth="1"/>
    <col min="11040" max="11286" width="9.1796875" style="10"/>
    <col min="11287" max="11287" width="51.1796875" style="10" customWidth="1"/>
    <col min="11288" max="11295" width="9.81640625" style="10" customWidth="1"/>
    <col min="11296" max="11542" width="9.1796875" style="10"/>
    <col min="11543" max="11543" width="51.1796875" style="10" customWidth="1"/>
    <col min="11544" max="11551" width="9.81640625" style="10" customWidth="1"/>
    <col min="11552" max="11798" width="9.1796875" style="10"/>
    <col min="11799" max="11799" width="51.1796875" style="10" customWidth="1"/>
    <col min="11800" max="11807" width="9.81640625" style="10" customWidth="1"/>
    <col min="11808" max="12054" width="9.1796875" style="10"/>
    <col min="12055" max="12055" width="51.1796875" style="10" customWidth="1"/>
    <col min="12056" max="12063" width="9.81640625" style="10" customWidth="1"/>
    <col min="12064" max="12310" width="9.1796875" style="10"/>
    <col min="12311" max="12311" width="51.1796875" style="10" customWidth="1"/>
    <col min="12312" max="12319" width="9.81640625" style="10" customWidth="1"/>
    <col min="12320" max="12566" width="9.1796875" style="10"/>
    <col min="12567" max="12567" width="51.1796875" style="10" customWidth="1"/>
    <col min="12568" max="12575" width="9.81640625" style="10" customWidth="1"/>
    <col min="12576" max="12822" width="9.1796875" style="10"/>
    <col min="12823" max="12823" width="51.1796875" style="10" customWidth="1"/>
    <col min="12824" max="12831" width="9.81640625" style="10" customWidth="1"/>
    <col min="12832" max="13078" width="9.1796875" style="10"/>
    <col min="13079" max="13079" width="51.1796875" style="10" customWidth="1"/>
    <col min="13080" max="13087" width="9.81640625" style="10" customWidth="1"/>
    <col min="13088" max="13334" width="9.1796875" style="10"/>
    <col min="13335" max="13335" width="51.1796875" style="10" customWidth="1"/>
    <col min="13336" max="13343" width="9.81640625" style="10" customWidth="1"/>
    <col min="13344" max="13590" width="9.1796875" style="10"/>
    <col min="13591" max="13591" width="51.1796875" style="10" customWidth="1"/>
    <col min="13592" max="13599" width="9.81640625" style="10" customWidth="1"/>
    <col min="13600" max="13846" width="9.1796875" style="10"/>
    <col min="13847" max="13847" width="51.1796875" style="10" customWidth="1"/>
    <col min="13848" max="13855" width="9.81640625" style="10" customWidth="1"/>
    <col min="13856" max="14102" width="9.1796875" style="10"/>
    <col min="14103" max="14103" width="51.1796875" style="10" customWidth="1"/>
    <col min="14104" max="14111" width="9.81640625" style="10" customWidth="1"/>
    <col min="14112" max="14358" width="9.1796875" style="10"/>
    <col min="14359" max="14359" width="51.1796875" style="10" customWidth="1"/>
    <col min="14360" max="14367" width="9.81640625" style="10" customWidth="1"/>
    <col min="14368" max="14614" width="9.1796875" style="10"/>
    <col min="14615" max="14615" width="51.1796875" style="10" customWidth="1"/>
    <col min="14616" max="14623" width="9.81640625" style="10" customWidth="1"/>
    <col min="14624" max="14870" width="9.1796875" style="10"/>
    <col min="14871" max="14871" width="51.1796875" style="10" customWidth="1"/>
    <col min="14872" max="14879" width="9.81640625" style="10" customWidth="1"/>
    <col min="14880" max="15126" width="9.1796875" style="10"/>
    <col min="15127" max="15127" width="51.1796875" style="10" customWidth="1"/>
    <col min="15128" max="15135" width="9.81640625" style="10" customWidth="1"/>
    <col min="15136" max="15382" width="9.1796875" style="10"/>
    <col min="15383" max="15383" width="51.1796875" style="10" customWidth="1"/>
    <col min="15384" max="15391" width="9.81640625" style="10" customWidth="1"/>
    <col min="15392" max="15638" width="9.1796875" style="10"/>
    <col min="15639" max="15639" width="51.1796875" style="10" customWidth="1"/>
    <col min="15640" max="15647" width="9.81640625" style="10" customWidth="1"/>
    <col min="15648" max="15894" width="9.1796875" style="10"/>
    <col min="15895" max="15895" width="51.1796875" style="10" customWidth="1"/>
    <col min="15896" max="15903" width="9.81640625" style="10" customWidth="1"/>
    <col min="15904" max="16384" width="9.1796875" style="10"/>
  </cols>
  <sheetData>
    <row r="1" spans="2:9" s="1" customFormat="1" ht="17.25" customHeight="1" x14ac:dyDescent="0.3">
      <c r="B1" s="40"/>
      <c r="C1" s="41"/>
      <c r="D1" s="42"/>
      <c r="H1" s="36" t="s">
        <v>215</v>
      </c>
    </row>
    <row r="2" spans="2:9" s="1" customFormat="1" ht="28.5" customHeight="1" x14ac:dyDescent="0.3">
      <c r="B2" s="178" t="s">
        <v>213</v>
      </c>
      <c r="C2" s="178"/>
      <c r="D2" s="178"/>
      <c r="E2" s="178"/>
      <c r="F2" s="178"/>
      <c r="G2" s="178"/>
      <c r="H2" s="178"/>
    </row>
    <row r="3" spans="2:9" s="1" customFormat="1" ht="15.75" customHeight="1" x14ac:dyDescent="0.3">
      <c r="B3" s="179">
        <v>2022</v>
      </c>
      <c r="C3" s="179"/>
      <c r="D3" s="179"/>
      <c r="E3" s="179"/>
      <c r="F3" s="179"/>
      <c r="G3" s="179"/>
      <c r="H3" s="179"/>
    </row>
    <row r="4" spans="2:9" ht="15" customHeight="1" x14ac:dyDescent="0.25">
      <c r="B4" s="10" t="s">
        <v>115</v>
      </c>
      <c r="G4" s="10"/>
      <c r="H4" s="11" t="s">
        <v>227</v>
      </c>
    </row>
    <row r="5" spans="2:9" ht="14.5" customHeight="1" x14ac:dyDescent="0.2">
      <c r="B5" s="37" t="s">
        <v>76</v>
      </c>
      <c r="C5" s="181" t="s">
        <v>0</v>
      </c>
      <c r="D5" s="180" t="s">
        <v>236</v>
      </c>
      <c r="E5" s="180" t="s">
        <v>44</v>
      </c>
      <c r="F5" s="180" t="s">
        <v>45</v>
      </c>
      <c r="G5" s="180" t="s">
        <v>55</v>
      </c>
      <c r="H5" s="180" t="s">
        <v>56</v>
      </c>
    </row>
    <row r="6" spans="2:9" ht="17" customHeight="1" x14ac:dyDescent="0.25">
      <c r="B6" s="43" t="s">
        <v>46</v>
      </c>
      <c r="C6" s="181"/>
      <c r="D6" s="180"/>
      <c r="E6" s="180"/>
      <c r="F6" s="180"/>
      <c r="G6" s="180"/>
      <c r="H6" s="180"/>
    </row>
    <row r="7" spans="2:9" ht="14" customHeight="1" x14ac:dyDescent="0.25">
      <c r="B7" s="40" t="s">
        <v>0</v>
      </c>
      <c r="C7" s="67">
        <v>39837.178999997173</v>
      </c>
      <c r="D7" s="67">
        <v>2345.9100000000103</v>
      </c>
      <c r="E7" s="67">
        <v>6728.9279999999762</v>
      </c>
      <c r="F7" s="67">
        <v>10321.526999999976</v>
      </c>
      <c r="G7" s="67">
        <v>4176.2440000000943</v>
      </c>
      <c r="H7" s="67">
        <v>16264.56999999971</v>
      </c>
    </row>
    <row r="8" spans="2:9" ht="14" customHeight="1" x14ac:dyDescent="0.2">
      <c r="B8" s="10" t="s">
        <v>53</v>
      </c>
      <c r="C8" s="174">
        <v>314.93100000000032</v>
      </c>
      <c r="D8" s="13">
        <v>78.600000000000307</v>
      </c>
      <c r="E8" s="13">
        <v>124.33000000000018</v>
      </c>
      <c r="F8" s="13">
        <v>79.187999999999974</v>
      </c>
      <c r="G8" s="13">
        <v>10.629000000000014</v>
      </c>
      <c r="H8" s="13">
        <v>22.18399999999999</v>
      </c>
    </row>
    <row r="9" spans="2:9" ht="14" customHeight="1" x14ac:dyDescent="0.2">
      <c r="B9" s="10" t="s">
        <v>47</v>
      </c>
      <c r="C9" s="174">
        <v>164.84799999999964</v>
      </c>
      <c r="D9" s="13">
        <v>7.2159999999999975</v>
      </c>
      <c r="E9" s="13">
        <v>27.449000000000026</v>
      </c>
      <c r="F9" s="13">
        <v>57.631000000000078</v>
      </c>
      <c r="G9" s="13">
        <v>24.875000000000004</v>
      </c>
      <c r="H9" s="13">
        <v>47.677000000000028</v>
      </c>
    </row>
    <row r="10" spans="2:9" ht="14" customHeight="1" x14ac:dyDescent="0.2">
      <c r="B10" s="10" t="s">
        <v>48</v>
      </c>
      <c r="C10" s="174">
        <f t="shared" ref="C10:H10" si="0">+SUM(C11:C34)</f>
        <v>9381.0060000000376</v>
      </c>
      <c r="D10" s="13">
        <f t="shared" si="0"/>
        <v>219.01600000000019</v>
      </c>
      <c r="E10" s="13">
        <f t="shared" si="0"/>
        <v>1612.9630000000016</v>
      </c>
      <c r="F10" s="13">
        <f t="shared" si="0"/>
        <v>3429.6120000000019</v>
      </c>
      <c r="G10" s="13">
        <f t="shared" si="0"/>
        <v>1561.8760000000007</v>
      </c>
      <c r="H10" s="13">
        <f t="shared" si="0"/>
        <v>2557.5390000000034</v>
      </c>
    </row>
    <row r="11" spans="2:9" s="99" customFormat="1" ht="14" hidden="1" customHeight="1" outlineLevel="1" x14ac:dyDescent="0.35">
      <c r="B11" s="100" t="s">
        <v>291</v>
      </c>
      <c r="C11" s="175">
        <v>787.67100000000892</v>
      </c>
      <c r="D11" s="154">
        <v>32.628</v>
      </c>
      <c r="E11" s="154">
        <v>155.39699999999962</v>
      </c>
      <c r="F11" s="154">
        <v>340.87999999999982</v>
      </c>
      <c r="G11" s="154">
        <v>135.90600000000032</v>
      </c>
      <c r="H11" s="154">
        <v>122.85999999999976</v>
      </c>
      <c r="I11" s="14"/>
    </row>
    <row r="12" spans="2:9" s="99" customFormat="1" ht="14" hidden="1" customHeight="1" outlineLevel="1" x14ac:dyDescent="0.35">
      <c r="B12" s="100" t="s">
        <v>292</v>
      </c>
      <c r="C12" s="175">
        <v>143.36700000000059</v>
      </c>
      <c r="D12" s="154">
        <v>3.0230000000000015</v>
      </c>
      <c r="E12" s="154">
        <v>36.626999999999974</v>
      </c>
      <c r="F12" s="154">
        <v>38.81399999999995</v>
      </c>
      <c r="G12" s="154">
        <v>16.743999999999978</v>
      </c>
      <c r="H12" s="154">
        <v>48.158999999999878</v>
      </c>
      <c r="I12" s="14"/>
    </row>
    <row r="13" spans="2:9" s="99" customFormat="1" ht="14" hidden="1" customHeight="1" outlineLevel="1" x14ac:dyDescent="0.35">
      <c r="B13" s="100" t="s">
        <v>293</v>
      </c>
      <c r="C13" s="175">
        <v>17.780999999999995</v>
      </c>
      <c r="D13" s="167" t="s">
        <v>100</v>
      </c>
      <c r="E13" s="167" t="s">
        <v>100</v>
      </c>
      <c r="F13" s="167" t="s">
        <v>100</v>
      </c>
      <c r="G13" s="154">
        <v>17.780999999999995</v>
      </c>
      <c r="H13" s="167" t="s">
        <v>100</v>
      </c>
      <c r="I13" s="14"/>
    </row>
    <row r="14" spans="2:9" s="99" customFormat="1" ht="14" hidden="1" customHeight="1" outlineLevel="1" x14ac:dyDescent="0.35">
      <c r="B14" s="100" t="s">
        <v>294</v>
      </c>
      <c r="C14" s="175">
        <v>467.05600000000396</v>
      </c>
      <c r="D14" s="154">
        <v>7.0949999999999989</v>
      </c>
      <c r="E14" s="154">
        <v>69.238999999999848</v>
      </c>
      <c r="F14" s="154">
        <v>240.06600000000083</v>
      </c>
      <c r="G14" s="154">
        <v>74.071999999999719</v>
      </c>
      <c r="H14" s="154">
        <v>76.584000000000145</v>
      </c>
      <c r="I14" s="14"/>
    </row>
    <row r="15" spans="2:9" s="99" customFormat="1" ht="14" hidden="1" customHeight="1" outlineLevel="1" x14ac:dyDescent="0.35">
      <c r="B15" s="100" t="s">
        <v>295</v>
      </c>
      <c r="C15" s="175">
        <v>651.38700000000847</v>
      </c>
      <c r="D15" s="154">
        <v>10.101000000000004</v>
      </c>
      <c r="E15" s="154">
        <v>124.2800000000004</v>
      </c>
      <c r="F15" s="154">
        <v>346.68799999999794</v>
      </c>
      <c r="G15" s="154">
        <v>52.708000000000041</v>
      </c>
      <c r="H15" s="154">
        <v>117.61</v>
      </c>
      <c r="I15" s="14"/>
    </row>
    <row r="16" spans="2:9" s="99" customFormat="1" ht="14" hidden="1" customHeight="1" outlineLevel="1" x14ac:dyDescent="0.35">
      <c r="B16" s="100" t="s">
        <v>296</v>
      </c>
      <c r="C16" s="175">
        <v>348.80400000000157</v>
      </c>
      <c r="D16" s="154">
        <v>5.2619999999999996</v>
      </c>
      <c r="E16" s="154">
        <v>42.882000000000005</v>
      </c>
      <c r="F16" s="154">
        <v>141.9120000000004</v>
      </c>
      <c r="G16" s="154">
        <v>55.770000000000024</v>
      </c>
      <c r="H16" s="154">
        <v>102.9779999999996</v>
      </c>
      <c r="I16" s="14"/>
    </row>
    <row r="17" spans="2:9" s="99" customFormat="1" ht="14" hidden="1" customHeight="1" outlineLevel="1" x14ac:dyDescent="0.35">
      <c r="B17" s="100" t="s">
        <v>297</v>
      </c>
      <c r="C17" s="175">
        <v>322.66900000000174</v>
      </c>
      <c r="D17" s="154">
        <v>15.334000000000005</v>
      </c>
      <c r="E17" s="154">
        <v>118.21200000000019</v>
      </c>
      <c r="F17" s="154">
        <v>125.27200000000016</v>
      </c>
      <c r="G17" s="154">
        <v>20.884000000000025</v>
      </c>
      <c r="H17" s="154">
        <v>42.96699999999985</v>
      </c>
      <c r="I17" s="14"/>
    </row>
    <row r="18" spans="2:9" s="99" customFormat="1" ht="14" hidden="1" customHeight="1" outlineLevel="1" x14ac:dyDescent="0.35">
      <c r="B18" s="100" t="s">
        <v>298</v>
      </c>
      <c r="C18" s="175">
        <v>291.36399999999981</v>
      </c>
      <c r="D18" s="154">
        <v>1.5410000000000008</v>
      </c>
      <c r="E18" s="154">
        <v>31.184999999999999</v>
      </c>
      <c r="F18" s="154">
        <v>113.11099999999983</v>
      </c>
      <c r="G18" s="154">
        <v>118.51999999999963</v>
      </c>
      <c r="H18" s="154">
        <v>27.007000000000001</v>
      </c>
      <c r="I18" s="14"/>
    </row>
    <row r="19" spans="2:9" s="99" customFormat="1" ht="14" hidden="1" customHeight="1" outlineLevel="1" x14ac:dyDescent="0.35">
      <c r="B19" s="100" t="s">
        <v>299</v>
      </c>
      <c r="C19" s="175">
        <v>111.75400000000025</v>
      </c>
      <c r="D19" s="154">
        <v>6.4629999999999983</v>
      </c>
      <c r="E19" s="154">
        <v>44.617999999999981</v>
      </c>
      <c r="F19" s="154">
        <v>30.168999999999937</v>
      </c>
      <c r="G19" s="154">
        <v>6.5990000000000011</v>
      </c>
      <c r="H19" s="154">
        <v>23.904999999999994</v>
      </c>
      <c r="I19" s="14"/>
    </row>
    <row r="20" spans="2:9" s="99" customFormat="1" ht="14" hidden="1" customHeight="1" outlineLevel="1" x14ac:dyDescent="0.35">
      <c r="B20" s="100" t="s">
        <v>300</v>
      </c>
      <c r="C20" s="175">
        <v>37.94000000000004</v>
      </c>
      <c r="D20" s="154">
        <v>0.47400000000000003</v>
      </c>
      <c r="E20" s="154">
        <v>3.43</v>
      </c>
      <c r="F20" s="154">
        <v>3.254</v>
      </c>
      <c r="G20" s="167" t="s">
        <v>100</v>
      </c>
      <c r="H20" s="154">
        <v>30.782000000000046</v>
      </c>
      <c r="I20" s="14"/>
    </row>
    <row r="21" spans="2:9" s="99" customFormat="1" ht="14" hidden="1" customHeight="1" outlineLevel="1" x14ac:dyDescent="0.35">
      <c r="B21" s="100" t="s">
        <v>301</v>
      </c>
      <c r="C21" s="175">
        <v>436.80999999999966</v>
      </c>
      <c r="D21" s="154">
        <v>3.8020000000000018</v>
      </c>
      <c r="E21" s="154">
        <v>84.870999999999654</v>
      </c>
      <c r="F21" s="154">
        <v>163.78399999999993</v>
      </c>
      <c r="G21" s="154">
        <v>106.1550000000002</v>
      </c>
      <c r="H21" s="154">
        <v>78.198000000000405</v>
      </c>
      <c r="I21" s="14"/>
    </row>
    <row r="22" spans="2:9" s="99" customFormat="1" ht="14" hidden="1" customHeight="1" outlineLevel="1" x14ac:dyDescent="0.35">
      <c r="B22" s="100" t="s">
        <v>302</v>
      </c>
      <c r="C22" s="175">
        <v>265.86500000000223</v>
      </c>
      <c r="D22" s="154">
        <v>1.0079999999999998</v>
      </c>
      <c r="E22" s="154">
        <v>33.225000000000094</v>
      </c>
      <c r="F22" s="154">
        <v>61.702999999999875</v>
      </c>
      <c r="G22" s="154">
        <v>55.847999999999999</v>
      </c>
      <c r="H22" s="154">
        <v>114.08100000000026</v>
      </c>
      <c r="I22" s="14"/>
    </row>
    <row r="23" spans="2:9" s="99" customFormat="1" ht="14" hidden="1" customHeight="1" outlineLevel="1" x14ac:dyDescent="0.35">
      <c r="B23" s="100" t="s">
        <v>303</v>
      </c>
      <c r="C23" s="175">
        <v>617.09900000000539</v>
      </c>
      <c r="D23" s="154">
        <v>7.1329999999999956</v>
      </c>
      <c r="E23" s="154">
        <v>78.78299999999949</v>
      </c>
      <c r="F23" s="154">
        <v>251.2660000000015</v>
      </c>
      <c r="G23" s="154">
        <v>160.93000000000009</v>
      </c>
      <c r="H23" s="154">
        <v>118.98700000000046</v>
      </c>
      <c r="I23" s="14"/>
    </row>
    <row r="24" spans="2:9" s="99" customFormat="1" ht="14" hidden="1" customHeight="1" outlineLevel="1" x14ac:dyDescent="0.35">
      <c r="B24" s="100" t="s">
        <v>304</v>
      </c>
      <c r="C24" s="175">
        <v>487.98900000000111</v>
      </c>
      <c r="D24" s="154">
        <v>14.575999999999988</v>
      </c>
      <c r="E24" s="154">
        <v>108.53399999999998</v>
      </c>
      <c r="F24" s="154">
        <v>177.33400000000103</v>
      </c>
      <c r="G24" s="154">
        <v>143.53699999999952</v>
      </c>
      <c r="H24" s="154">
        <v>44.007999999999953</v>
      </c>
      <c r="I24" s="14"/>
    </row>
    <row r="25" spans="2:9" s="99" customFormat="1" ht="14" hidden="1" customHeight="1" outlineLevel="1" x14ac:dyDescent="0.35">
      <c r="B25" s="100" t="s">
        <v>305</v>
      </c>
      <c r="C25" s="175">
        <v>179.78600000000083</v>
      </c>
      <c r="D25" s="154">
        <v>1.7080000000000004</v>
      </c>
      <c r="E25" s="154">
        <v>12.256999999999996</v>
      </c>
      <c r="F25" s="154">
        <v>90.611999999999938</v>
      </c>
      <c r="G25" s="154">
        <v>68.280999999999821</v>
      </c>
      <c r="H25" s="154">
        <v>6.9279999999999884</v>
      </c>
      <c r="I25" s="14"/>
    </row>
    <row r="26" spans="2:9" s="99" customFormat="1" ht="14" hidden="1" customHeight="1" outlineLevel="1" x14ac:dyDescent="0.35">
      <c r="B26" s="100" t="s">
        <v>306</v>
      </c>
      <c r="C26" s="175">
        <v>1039.1919999999927</v>
      </c>
      <c r="D26" s="154">
        <v>55.772000000000155</v>
      </c>
      <c r="E26" s="154">
        <v>330.0890000000017</v>
      </c>
      <c r="F26" s="154">
        <v>503.23000000000008</v>
      </c>
      <c r="G26" s="154">
        <v>99.015000000000015</v>
      </c>
      <c r="H26" s="154">
        <v>51.086000000000027</v>
      </c>
      <c r="I26" s="14"/>
    </row>
    <row r="27" spans="2:9" s="99" customFormat="1" ht="14" hidden="1" customHeight="1" outlineLevel="1" x14ac:dyDescent="0.35">
      <c r="B27" s="100" t="s">
        <v>307</v>
      </c>
      <c r="C27" s="175">
        <v>172.73200000000082</v>
      </c>
      <c r="D27" s="154">
        <v>1.58</v>
      </c>
      <c r="E27" s="154">
        <v>17.356999999999996</v>
      </c>
      <c r="F27" s="154">
        <v>37.257999999999882</v>
      </c>
      <c r="G27" s="154">
        <v>3.9470000000000018</v>
      </c>
      <c r="H27" s="154">
        <v>112.59000000000043</v>
      </c>
      <c r="I27" s="14"/>
    </row>
    <row r="28" spans="2:9" s="99" customFormat="1" ht="14" hidden="1" customHeight="1" outlineLevel="1" x14ac:dyDescent="0.35">
      <c r="B28" s="100" t="s">
        <v>308</v>
      </c>
      <c r="C28" s="175">
        <v>583.31499999999721</v>
      </c>
      <c r="D28" s="154">
        <v>2.5059999999999998</v>
      </c>
      <c r="E28" s="154">
        <v>28.93200000000002</v>
      </c>
      <c r="F28" s="154">
        <v>84.494000000000156</v>
      </c>
      <c r="G28" s="154">
        <v>125.60600000000045</v>
      </c>
      <c r="H28" s="154">
        <v>341.77699999999737</v>
      </c>
      <c r="I28" s="14"/>
    </row>
    <row r="29" spans="2:9" s="99" customFormat="1" ht="14" hidden="1" customHeight="1" outlineLevel="1" x14ac:dyDescent="0.35">
      <c r="B29" s="100" t="s">
        <v>309</v>
      </c>
      <c r="C29" s="175">
        <v>443.25900000000127</v>
      </c>
      <c r="D29" s="154">
        <v>7.1069999999999975</v>
      </c>
      <c r="E29" s="154">
        <v>79.262000000000199</v>
      </c>
      <c r="F29" s="154">
        <v>179.74500000000066</v>
      </c>
      <c r="G29" s="154">
        <v>19.542999999999967</v>
      </c>
      <c r="H29" s="154">
        <v>157.60200000000049</v>
      </c>
      <c r="I29" s="14"/>
    </row>
    <row r="30" spans="2:9" s="99" customFormat="1" ht="14" hidden="1" customHeight="1" outlineLevel="1" x14ac:dyDescent="0.35">
      <c r="B30" s="100" t="s">
        <v>310</v>
      </c>
      <c r="C30" s="175">
        <v>1120.0780000000079</v>
      </c>
      <c r="D30" s="154">
        <v>1.6429999999999998</v>
      </c>
      <c r="E30" s="154">
        <v>36.139000000000046</v>
      </c>
      <c r="F30" s="154">
        <v>191.965</v>
      </c>
      <c r="G30" s="154">
        <v>150.54700000000093</v>
      </c>
      <c r="H30" s="154">
        <v>739.78400000000408</v>
      </c>
      <c r="I30" s="14"/>
    </row>
    <row r="31" spans="2:9" s="99" customFormat="1" ht="14" hidden="1" customHeight="1" outlineLevel="1" x14ac:dyDescent="0.35">
      <c r="B31" s="100" t="s">
        <v>311</v>
      </c>
      <c r="C31" s="175">
        <v>151.83499999999958</v>
      </c>
      <c r="D31" s="154">
        <v>2.7390000000000008</v>
      </c>
      <c r="E31" s="154">
        <v>8.7549999999999972</v>
      </c>
      <c r="F31" s="154">
        <v>48.14500000000001</v>
      </c>
      <c r="G31" s="154">
        <v>50.431999999999952</v>
      </c>
      <c r="H31" s="154">
        <v>41.764000000000017</v>
      </c>
      <c r="I31" s="14"/>
    </row>
    <row r="32" spans="2:9" s="99" customFormat="1" ht="14" hidden="1" customHeight="1" outlineLevel="1" x14ac:dyDescent="0.35">
      <c r="B32" s="100" t="s">
        <v>312</v>
      </c>
      <c r="C32" s="175">
        <v>231.69600000000224</v>
      </c>
      <c r="D32" s="154">
        <v>11.312000000000003</v>
      </c>
      <c r="E32" s="154">
        <v>63.181000000000154</v>
      </c>
      <c r="F32" s="154">
        <v>108.59100000000001</v>
      </c>
      <c r="G32" s="154">
        <v>12.669000000000009</v>
      </c>
      <c r="H32" s="154">
        <v>35.943000000000026</v>
      </c>
      <c r="I32" s="14"/>
    </row>
    <row r="33" spans="2:9" s="99" customFormat="1" ht="14" hidden="1" customHeight="1" outlineLevel="1" x14ac:dyDescent="0.35">
      <c r="B33" s="100" t="s">
        <v>313</v>
      </c>
      <c r="C33" s="175">
        <v>173.65700000000047</v>
      </c>
      <c r="D33" s="154">
        <v>8.727999999999998</v>
      </c>
      <c r="E33" s="154">
        <v>40.856999999999992</v>
      </c>
      <c r="F33" s="154">
        <v>40.730000000000047</v>
      </c>
      <c r="G33" s="154">
        <v>39.700000000000031</v>
      </c>
      <c r="H33" s="154">
        <v>43.642000000000017</v>
      </c>
      <c r="I33" s="14"/>
    </row>
    <row r="34" spans="2:9" s="99" customFormat="1" ht="14" hidden="1" customHeight="1" outlineLevel="1" x14ac:dyDescent="0.35">
      <c r="B34" s="100" t="s">
        <v>314</v>
      </c>
      <c r="C34" s="175">
        <v>297.90000000000117</v>
      </c>
      <c r="D34" s="154">
        <v>17.480999999999984</v>
      </c>
      <c r="E34" s="154">
        <v>64.850999999999999</v>
      </c>
      <c r="F34" s="154">
        <v>110.58900000000015</v>
      </c>
      <c r="G34" s="154">
        <v>26.681999999999977</v>
      </c>
      <c r="H34" s="154">
        <v>78.29700000000031</v>
      </c>
      <c r="I34" s="14"/>
    </row>
    <row r="35" spans="2:9" s="1" customFormat="1" ht="14" customHeight="1" collapsed="1" x14ac:dyDescent="0.3">
      <c r="B35" s="101" t="s">
        <v>57</v>
      </c>
      <c r="C35" s="174">
        <v>285.277000000003</v>
      </c>
      <c r="D35" s="13">
        <v>5.1010000000000026</v>
      </c>
      <c r="E35" s="13">
        <v>12.103000000000009</v>
      </c>
      <c r="F35" s="13">
        <v>41.755999999999915</v>
      </c>
      <c r="G35" s="153" t="s">
        <v>100</v>
      </c>
      <c r="H35" s="13">
        <v>226.31700000000157</v>
      </c>
    </row>
    <row r="36" spans="2:9" s="1" customFormat="1" ht="14" customHeight="1" x14ac:dyDescent="0.3">
      <c r="B36" s="101" t="s">
        <v>58</v>
      </c>
      <c r="C36" s="174">
        <v>660.27100000000087</v>
      </c>
      <c r="D36" s="13">
        <v>8.5600000000000023</v>
      </c>
      <c r="E36" s="13">
        <v>54.923000000000052</v>
      </c>
      <c r="F36" s="13">
        <v>182.68499999999801</v>
      </c>
      <c r="G36" s="13">
        <v>90.530999999999622</v>
      </c>
      <c r="H36" s="13">
        <v>323.57200000000159</v>
      </c>
    </row>
    <row r="37" spans="2:9" s="1" customFormat="1" ht="14" customHeight="1" x14ac:dyDescent="0.3">
      <c r="B37" s="103" t="s">
        <v>49</v>
      </c>
      <c r="C37" s="174">
        <v>1791.8329999999701</v>
      </c>
      <c r="D37" s="13">
        <v>235.55900000000068</v>
      </c>
      <c r="E37" s="13">
        <v>590.10900000000277</v>
      </c>
      <c r="F37" s="13">
        <v>592.62099999999691</v>
      </c>
      <c r="G37" s="13">
        <v>192.7580000000001</v>
      </c>
      <c r="H37" s="13">
        <v>180.78599999999994</v>
      </c>
    </row>
    <row r="38" spans="2:9" s="1" customFormat="1" ht="14" customHeight="1" x14ac:dyDescent="0.3">
      <c r="B38" s="101" t="s">
        <v>50</v>
      </c>
      <c r="C38" s="174">
        <f>+C39+C40+C41</f>
        <v>7362.4019999999591</v>
      </c>
      <c r="D38" s="13">
        <f t="shared" ref="D38:H38" si="1">+D39+D40+D41</f>
        <v>631.9609999999991</v>
      </c>
      <c r="E38" s="13">
        <f t="shared" si="1"/>
        <v>1316.9880000000032</v>
      </c>
      <c r="F38" s="13">
        <f t="shared" si="1"/>
        <v>1236.9980000000021</v>
      </c>
      <c r="G38" s="13">
        <f t="shared" si="1"/>
        <v>235.37000000000006</v>
      </c>
      <c r="H38" s="13">
        <f t="shared" si="1"/>
        <v>3941.08499999991</v>
      </c>
    </row>
    <row r="39" spans="2:9" s="1" customFormat="1" ht="14" hidden="1" customHeight="1" outlineLevel="1" x14ac:dyDescent="0.3">
      <c r="B39" s="100" t="s">
        <v>315</v>
      </c>
      <c r="C39" s="175">
        <v>555.73099999999704</v>
      </c>
      <c r="D39" s="154">
        <v>99.362000000000336</v>
      </c>
      <c r="E39" s="154">
        <v>167.72700000000057</v>
      </c>
      <c r="F39" s="154">
        <v>201.82799999999932</v>
      </c>
      <c r="G39" s="154">
        <v>36.118000000000016</v>
      </c>
      <c r="H39" s="154">
        <v>50.695999999999884</v>
      </c>
    </row>
    <row r="40" spans="2:9" s="1" customFormat="1" ht="14" hidden="1" customHeight="1" outlineLevel="1" x14ac:dyDescent="0.3">
      <c r="B40" s="100" t="s">
        <v>316</v>
      </c>
      <c r="C40" s="175">
        <v>1749.8420000000094</v>
      </c>
      <c r="D40" s="154">
        <v>177.16999999999962</v>
      </c>
      <c r="E40" s="154">
        <v>637.73299999999983</v>
      </c>
      <c r="F40" s="154">
        <v>656.47300000000098</v>
      </c>
      <c r="G40" s="154">
        <v>77.193000000000012</v>
      </c>
      <c r="H40" s="154">
        <v>201.27300000000059</v>
      </c>
    </row>
    <row r="41" spans="2:9" s="1" customFormat="1" ht="14" hidden="1" customHeight="1" outlineLevel="1" x14ac:dyDescent="0.3">
      <c r="B41" s="100" t="s">
        <v>317</v>
      </c>
      <c r="C41" s="175">
        <v>5056.8289999999524</v>
      </c>
      <c r="D41" s="154">
        <v>355.42899999999918</v>
      </c>
      <c r="E41" s="154">
        <v>511.52800000000286</v>
      </c>
      <c r="F41" s="154">
        <v>378.69700000000182</v>
      </c>
      <c r="G41" s="154">
        <v>122.05900000000001</v>
      </c>
      <c r="H41" s="154">
        <v>3689.1159999999095</v>
      </c>
    </row>
    <row r="42" spans="2:9" ht="14" customHeight="1" collapsed="1" x14ac:dyDescent="0.2">
      <c r="B42" s="10" t="s">
        <v>51</v>
      </c>
      <c r="C42" s="174">
        <v>3048.0990000000097</v>
      </c>
      <c r="D42" s="13">
        <v>64.946999999999875</v>
      </c>
      <c r="E42" s="13">
        <v>247.5209999999999</v>
      </c>
      <c r="F42" s="13">
        <v>453.93200000000076</v>
      </c>
      <c r="G42" s="13">
        <v>139.60300000000052</v>
      </c>
      <c r="H42" s="13">
        <v>2142.0960000000314</v>
      </c>
    </row>
    <row r="43" spans="2:9" ht="14" customHeight="1" x14ac:dyDescent="0.2">
      <c r="B43" s="10" t="s">
        <v>52</v>
      </c>
      <c r="C43" s="174">
        <v>2340.3480000000382</v>
      </c>
      <c r="D43" s="13">
        <v>161.70300000000049</v>
      </c>
      <c r="E43" s="13">
        <v>474.45700000000272</v>
      </c>
      <c r="F43" s="13">
        <v>678.09699999999305</v>
      </c>
      <c r="G43" s="13">
        <v>159.38199999999955</v>
      </c>
      <c r="H43" s="13">
        <v>866.7089999999971</v>
      </c>
    </row>
    <row r="44" spans="2:9" ht="14" customHeight="1" x14ac:dyDescent="0.2">
      <c r="B44" s="10" t="s">
        <v>61</v>
      </c>
      <c r="C44" s="174">
        <v>2213.4509999999705</v>
      </c>
      <c r="D44" s="13">
        <v>64.917000000000002</v>
      </c>
      <c r="E44" s="13">
        <v>213.27499999999949</v>
      </c>
      <c r="F44" s="13">
        <v>640.69099999999992</v>
      </c>
      <c r="G44" s="13">
        <v>388.88199999999955</v>
      </c>
      <c r="H44" s="13">
        <v>905.68599999997093</v>
      </c>
    </row>
    <row r="45" spans="2:9" ht="14" customHeight="1" x14ac:dyDescent="0.2">
      <c r="B45" s="10" t="s">
        <v>60</v>
      </c>
      <c r="C45" s="174">
        <v>2565.1440000000243</v>
      </c>
      <c r="D45" s="13">
        <v>53.43999999999987</v>
      </c>
      <c r="E45" s="13">
        <v>179.68200000000036</v>
      </c>
      <c r="F45" s="13">
        <v>396.54099999999852</v>
      </c>
      <c r="G45" s="13">
        <v>166.56999999999937</v>
      </c>
      <c r="H45" s="13">
        <v>1768.9109999999789</v>
      </c>
    </row>
    <row r="46" spans="2:9" ht="14" customHeight="1" x14ac:dyDescent="0.2">
      <c r="B46" s="10" t="s">
        <v>59</v>
      </c>
      <c r="C46" s="174">
        <v>167.79600000000019</v>
      </c>
      <c r="D46" s="13">
        <v>63.243000000000087</v>
      </c>
      <c r="E46" s="13">
        <v>59.090000000000209</v>
      </c>
      <c r="F46" s="13">
        <v>37.447000000000052</v>
      </c>
      <c r="G46" s="13">
        <v>8.0160000000000036</v>
      </c>
      <c r="H46" s="153" t="s">
        <v>100</v>
      </c>
    </row>
    <row r="47" spans="2:9" ht="14" customHeight="1" x14ac:dyDescent="0.2">
      <c r="B47" s="10" t="s">
        <v>62</v>
      </c>
      <c r="C47" s="174">
        <v>2448.6489999999585</v>
      </c>
      <c r="D47" s="13">
        <v>379.56599999999753</v>
      </c>
      <c r="E47" s="13">
        <v>518.74399999999946</v>
      </c>
      <c r="F47" s="13">
        <v>681.72500000000321</v>
      </c>
      <c r="G47" s="13">
        <v>292.27299999999912</v>
      </c>
      <c r="H47" s="13">
        <v>576.34100000000592</v>
      </c>
    </row>
    <row r="48" spans="2:9" ht="14" customHeight="1" x14ac:dyDescent="0.2">
      <c r="B48" s="10" t="s">
        <v>63</v>
      </c>
      <c r="C48" s="174">
        <v>2260.8850000000007</v>
      </c>
      <c r="D48" s="13">
        <v>63.018999999999821</v>
      </c>
      <c r="E48" s="13">
        <v>197.03400000000022</v>
      </c>
      <c r="F48" s="13">
        <v>348.39900000000011</v>
      </c>
      <c r="G48" s="13">
        <v>201.99400000000031</v>
      </c>
      <c r="H48" s="13">
        <v>1450.4389999999958</v>
      </c>
    </row>
    <row r="49" spans="2:8" ht="14" customHeight="1" x14ac:dyDescent="0.2">
      <c r="B49" s="10" t="s">
        <v>69</v>
      </c>
      <c r="C49" s="174">
        <v>204.39600000000021</v>
      </c>
      <c r="D49" s="13">
        <v>1.4569999999999999</v>
      </c>
      <c r="E49" s="13">
        <v>126.01700000000025</v>
      </c>
      <c r="F49" s="13">
        <v>61.834000000000117</v>
      </c>
      <c r="G49" s="13">
        <v>15.087999999999992</v>
      </c>
      <c r="H49" s="153" t="s">
        <v>100</v>
      </c>
    </row>
    <row r="50" spans="2:8" ht="14" customHeight="1" x14ac:dyDescent="0.2">
      <c r="B50" s="10" t="s">
        <v>64</v>
      </c>
      <c r="C50" s="174">
        <v>518.81699999999933</v>
      </c>
      <c r="D50" s="13">
        <v>48.053999999999995</v>
      </c>
      <c r="E50" s="13">
        <v>138.6099999999999</v>
      </c>
      <c r="F50" s="13">
        <v>233.07999999999984</v>
      </c>
      <c r="G50" s="13">
        <v>33.854000000000006</v>
      </c>
      <c r="H50" s="13">
        <v>65.218999999999681</v>
      </c>
    </row>
    <row r="51" spans="2:8" ht="14" customHeight="1" x14ac:dyDescent="0.2">
      <c r="B51" s="10" t="s">
        <v>65</v>
      </c>
      <c r="C51" s="174">
        <v>3432.9999999999686</v>
      </c>
      <c r="D51" s="13">
        <v>138.69099999999975</v>
      </c>
      <c r="E51" s="13">
        <v>654.90900000000238</v>
      </c>
      <c r="F51" s="13">
        <v>935.17000000001121</v>
      </c>
      <c r="G51" s="13">
        <v>569.72899999999856</v>
      </c>
      <c r="H51" s="13">
        <v>1134.501000000007</v>
      </c>
    </row>
    <row r="52" spans="2:8" ht="14" customHeight="1" x14ac:dyDescent="0.2">
      <c r="B52" s="10" t="s">
        <v>66</v>
      </c>
      <c r="C52" s="174">
        <v>179.30399999999929</v>
      </c>
      <c r="D52" s="13">
        <v>23.254000000000012</v>
      </c>
      <c r="E52" s="13">
        <v>32.006000000000043</v>
      </c>
      <c r="F52" s="13">
        <v>66.951000000000107</v>
      </c>
      <c r="G52" s="13">
        <v>39.425000000000011</v>
      </c>
      <c r="H52" s="13">
        <v>17.66800000000001</v>
      </c>
    </row>
    <row r="53" spans="2:8" ht="14" customHeight="1" x14ac:dyDescent="0.2">
      <c r="B53" s="10" t="s">
        <v>67</v>
      </c>
      <c r="C53" s="174">
        <v>496.36599999999862</v>
      </c>
      <c r="D53" s="13">
        <v>97.417999999999935</v>
      </c>
      <c r="E53" s="13">
        <v>148.5499999999997</v>
      </c>
      <c r="F53" s="13">
        <v>167.16899999999893</v>
      </c>
      <c r="G53" s="13">
        <v>45.388999999999953</v>
      </c>
      <c r="H53" s="13">
        <v>37.839999999999883</v>
      </c>
    </row>
    <row r="54" spans="2:8" ht="14" customHeight="1" x14ac:dyDescent="0.2">
      <c r="B54" s="87" t="s">
        <v>68</v>
      </c>
      <c r="C54" s="176">
        <v>0.35599999999999998</v>
      </c>
      <c r="D54" s="131">
        <v>0.18799999999999997</v>
      </c>
      <c r="E54" s="131">
        <v>0.16800000000000001</v>
      </c>
      <c r="F54" s="143" t="s">
        <v>100</v>
      </c>
      <c r="G54" s="143" t="s">
        <v>100</v>
      </c>
      <c r="H54" s="143"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I55"/>
  <sheetViews>
    <sheetView workbookViewId="0">
      <selection activeCell="B35" sqref="B35"/>
    </sheetView>
  </sheetViews>
  <sheetFormatPr defaultColWidth="9.1796875" defaultRowHeight="10.5" outlineLevelRow="1" x14ac:dyDescent="0.25"/>
  <cols>
    <col min="1" max="1" width="2.81640625" style="10" customWidth="1"/>
    <col min="2" max="2" width="60.08984375" style="10" customWidth="1"/>
    <col min="3" max="3" width="9.1796875" style="132" customWidth="1"/>
    <col min="4" max="7" width="9.1796875" style="11" customWidth="1"/>
    <col min="8" max="8" width="11.1796875" style="10" customWidth="1"/>
    <col min="9" max="205" width="9.1796875" style="10"/>
    <col min="206" max="206" width="51.1796875" style="10" customWidth="1"/>
    <col min="207" max="214" width="9.81640625" style="10" customWidth="1"/>
    <col min="215" max="461" width="9.1796875" style="10"/>
    <col min="462" max="462" width="51.1796875" style="10" customWidth="1"/>
    <col min="463" max="470" width="9.81640625" style="10" customWidth="1"/>
    <col min="471" max="717" width="9.1796875" style="10"/>
    <col min="718" max="718" width="51.1796875" style="10" customWidth="1"/>
    <col min="719" max="726" width="9.81640625" style="10" customWidth="1"/>
    <col min="727" max="973" width="9.1796875" style="10"/>
    <col min="974" max="974" width="51.1796875" style="10" customWidth="1"/>
    <col min="975" max="982" width="9.81640625" style="10" customWidth="1"/>
    <col min="983" max="1229" width="9.1796875" style="10"/>
    <col min="1230" max="1230" width="51.1796875" style="10" customWidth="1"/>
    <col min="1231" max="1238" width="9.81640625" style="10" customWidth="1"/>
    <col min="1239" max="1485" width="9.1796875" style="10"/>
    <col min="1486" max="1486" width="51.1796875" style="10" customWidth="1"/>
    <col min="1487" max="1494" width="9.81640625" style="10" customWidth="1"/>
    <col min="1495" max="1741" width="9.1796875" style="10"/>
    <col min="1742" max="1742" width="51.1796875" style="10" customWidth="1"/>
    <col min="1743" max="1750" width="9.81640625" style="10" customWidth="1"/>
    <col min="1751" max="1997" width="9.1796875" style="10"/>
    <col min="1998" max="1998" width="51.1796875" style="10" customWidth="1"/>
    <col min="1999" max="2006" width="9.81640625" style="10" customWidth="1"/>
    <col min="2007" max="2253" width="9.1796875" style="10"/>
    <col min="2254" max="2254" width="51.1796875" style="10" customWidth="1"/>
    <col min="2255" max="2262" width="9.81640625" style="10" customWidth="1"/>
    <col min="2263" max="2509" width="9.1796875" style="10"/>
    <col min="2510" max="2510" width="51.1796875" style="10" customWidth="1"/>
    <col min="2511" max="2518" width="9.81640625" style="10" customWidth="1"/>
    <col min="2519" max="2765" width="9.1796875" style="10"/>
    <col min="2766" max="2766" width="51.1796875" style="10" customWidth="1"/>
    <col min="2767" max="2774" width="9.81640625" style="10" customWidth="1"/>
    <col min="2775" max="3021" width="9.1796875" style="10"/>
    <col min="3022" max="3022" width="51.1796875" style="10" customWidth="1"/>
    <col min="3023" max="3030" width="9.81640625" style="10" customWidth="1"/>
    <col min="3031" max="3277" width="9.1796875" style="10"/>
    <col min="3278" max="3278" width="51.1796875" style="10" customWidth="1"/>
    <col min="3279" max="3286" width="9.81640625" style="10" customWidth="1"/>
    <col min="3287" max="3533" width="9.1796875" style="10"/>
    <col min="3534" max="3534" width="51.1796875" style="10" customWidth="1"/>
    <col min="3535" max="3542" width="9.81640625" style="10" customWidth="1"/>
    <col min="3543" max="3789" width="9.1796875" style="10"/>
    <col min="3790" max="3790" width="51.1796875" style="10" customWidth="1"/>
    <col min="3791" max="3798" width="9.81640625" style="10" customWidth="1"/>
    <col min="3799" max="4045" width="9.1796875" style="10"/>
    <col min="4046" max="4046" width="51.1796875" style="10" customWidth="1"/>
    <col min="4047" max="4054" width="9.81640625" style="10" customWidth="1"/>
    <col min="4055" max="4301" width="9.1796875" style="10"/>
    <col min="4302" max="4302" width="51.1796875" style="10" customWidth="1"/>
    <col min="4303" max="4310" width="9.81640625" style="10" customWidth="1"/>
    <col min="4311" max="4557" width="9.1796875" style="10"/>
    <col min="4558" max="4558" width="51.1796875" style="10" customWidth="1"/>
    <col min="4559" max="4566" width="9.81640625" style="10" customWidth="1"/>
    <col min="4567" max="4813" width="9.1796875" style="10"/>
    <col min="4814" max="4814" width="51.1796875" style="10" customWidth="1"/>
    <col min="4815" max="4822" width="9.81640625" style="10" customWidth="1"/>
    <col min="4823" max="5069" width="9.1796875" style="10"/>
    <col min="5070" max="5070" width="51.1796875" style="10" customWidth="1"/>
    <col min="5071" max="5078" width="9.81640625" style="10" customWidth="1"/>
    <col min="5079" max="5325" width="9.1796875" style="10"/>
    <col min="5326" max="5326" width="51.1796875" style="10" customWidth="1"/>
    <col min="5327" max="5334" width="9.81640625" style="10" customWidth="1"/>
    <col min="5335" max="5581" width="9.1796875" style="10"/>
    <col min="5582" max="5582" width="51.1796875" style="10" customWidth="1"/>
    <col min="5583" max="5590" width="9.81640625" style="10" customWidth="1"/>
    <col min="5591" max="5837" width="9.1796875" style="10"/>
    <col min="5838" max="5838" width="51.1796875" style="10" customWidth="1"/>
    <col min="5839" max="5846" width="9.81640625" style="10" customWidth="1"/>
    <col min="5847" max="6093" width="9.1796875" style="10"/>
    <col min="6094" max="6094" width="51.1796875" style="10" customWidth="1"/>
    <col min="6095" max="6102" width="9.81640625" style="10" customWidth="1"/>
    <col min="6103" max="6349" width="9.1796875" style="10"/>
    <col min="6350" max="6350" width="51.1796875" style="10" customWidth="1"/>
    <col min="6351" max="6358" width="9.81640625" style="10" customWidth="1"/>
    <col min="6359" max="6605" width="9.1796875" style="10"/>
    <col min="6606" max="6606" width="51.1796875" style="10" customWidth="1"/>
    <col min="6607" max="6614" width="9.81640625" style="10" customWidth="1"/>
    <col min="6615" max="6861" width="9.1796875" style="10"/>
    <col min="6862" max="6862" width="51.1796875" style="10" customWidth="1"/>
    <col min="6863" max="6870" width="9.81640625" style="10" customWidth="1"/>
    <col min="6871" max="7117" width="9.1796875" style="10"/>
    <col min="7118" max="7118" width="51.1796875" style="10" customWidth="1"/>
    <col min="7119" max="7126" width="9.81640625" style="10" customWidth="1"/>
    <col min="7127" max="7373" width="9.1796875" style="10"/>
    <col min="7374" max="7374" width="51.1796875" style="10" customWidth="1"/>
    <col min="7375" max="7382" width="9.81640625" style="10" customWidth="1"/>
    <col min="7383" max="7629" width="9.1796875" style="10"/>
    <col min="7630" max="7630" width="51.1796875" style="10" customWidth="1"/>
    <col min="7631" max="7638" width="9.81640625" style="10" customWidth="1"/>
    <col min="7639" max="7885" width="9.1796875" style="10"/>
    <col min="7886" max="7886" width="51.1796875" style="10" customWidth="1"/>
    <col min="7887" max="7894" width="9.81640625" style="10" customWidth="1"/>
    <col min="7895" max="8141" width="9.1796875" style="10"/>
    <col min="8142" max="8142" width="51.1796875" style="10" customWidth="1"/>
    <col min="8143" max="8150" width="9.81640625" style="10" customWidth="1"/>
    <col min="8151" max="8397" width="9.1796875" style="10"/>
    <col min="8398" max="8398" width="51.1796875" style="10" customWidth="1"/>
    <col min="8399" max="8406" width="9.81640625" style="10" customWidth="1"/>
    <col min="8407" max="8653" width="9.1796875" style="10"/>
    <col min="8654" max="8654" width="51.1796875" style="10" customWidth="1"/>
    <col min="8655" max="8662" width="9.81640625" style="10" customWidth="1"/>
    <col min="8663" max="8909" width="9.1796875" style="10"/>
    <col min="8910" max="8910" width="51.1796875" style="10" customWidth="1"/>
    <col min="8911" max="8918" width="9.81640625" style="10" customWidth="1"/>
    <col min="8919" max="9165" width="9.1796875" style="10"/>
    <col min="9166" max="9166" width="51.1796875" style="10" customWidth="1"/>
    <col min="9167" max="9174" width="9.81640625" style="10" customWidth="1"/>
    <col min="9175" max="9421" width="9.1796875" style="10"/>
    <col min="9422" max="9422" width="51.1796875" style="10" customWidth="1"/>
    <col min="9423" max="9430" width="9.81640625" style="10" customWidth="1"/>
    <col min="9431" max="9677" width="9.1796875" style="10"/>
    <col min="9678" max="9678" width="51.1796875" style="10" customWidth="1"/>
    <col min="9679" max="9686" width="9.81640625" style="10" customWidth="1"/>
    <col min="9687" max="9933" width="9.1796875" style="10"/>
    <col min="9934" max="9934" width="51.1796875" style="10" customWidth="1"/>
    <col min="9935" max="9942" width="9.81640625" style="10" customWidth="1"/>
    <col min="9943" max="10189" width="9.1796875" style="10"/>
    <col min="10190" max="10190" width="51.1796875" style="10" customWidth="1"/>
    <col min="10191" max="10198" width="9.81640625" style="10" customWidth="1"/>
    <col min="10199" max="10445" width="9.1796875" style="10"/>
    <col min="10446" max="10446" width="51.1796875" style="10" customWidth="1"/>
    <col min="10447" max="10454" width="9.81640625" style="10" customWidth="1"/>
    <col min="10455" max="10701" width="9.1796875" style="10"/>
    <col min="10702" max="10702" width="51.1796875" style="10" customWidth="1"/>
    <col min="10703" max="10710" width="9.81640625" style="10" customWidth="1"/>
    <col min="10711" max="10957" width="9.1796875" style="10"/>
    <col min="10958" max="10958" width="51.1796875" style="10" customWidth="1"/>
    <col min="10959" max="10966" width="9.81640625" style="10" customWidth="1"/>
    <col min="10967" max="11213" width="9.1796875" style="10"/>
    <col min="11214" max="11214" width="51.1796875" style="10" customWidth="1"/>
    <col min="11215" max="11222" width="9.81640625" style="10" customWidth="1"/>
    <col min="11223" max="11469" width="9.1796875" style="10"/>
    <col min="11470" max="11470" width="51.1796875" style="10" customWidth="1"/>
    <col min="11471" max="11478" width="9.81640625" style="10" customWidth="1"/>
    <col min="11479" max="11725" width="9.1796875" style="10"/>
    <col min="11726" max="11726" width="51.1796875" style="10" customWidth="1"/>
    <col min="11727" max="11734" width="9.81640625" style="10" customWidth="1"/>
    <col min="11735" max="11981" width="9.1796875" style="10"/>
    <col min="11982" max="11982" width="51.1796875" style="10" customWidth="1"/>
    <col min="11983" max="11990" width="9.81640625" style="10" customWidth="1"/>
    <col min="11991" max="12237" width="9.1796875" style="10"/>
    <col min="12238" max="12238" width="51.1796875" style="10" customWidth="1"/>
    <col min="12239" max="12246" width="9.81640625" style="10" customWidth="1"/>
    <col min="12247" max="12493" width="9.1796875" style="10"/>
    <col min="12494" max="12494" width="51.1796875" style="10" customWidth="1"/>
    <col min="12495" max="12502" width="9.81640625" style="10" customWidth="1"/>
    <col min="12503" max="12749" width="9.1796875" style="10"/>
    <col min="12750" max="12750" width="51.1796875" style="10" customWidth="1"/>
    <col min="12751" max="12758" width="9.81640625" style="10" customWidth="1"/>
    <col min="12759" max="13005" width="9.1796875" style="10"/>
    <col min="13006" max="13006" width="51.1796875" style="10" customWidth="1"/>
    <col min="13007" max="13014" width="9.81640625" style="10" customWidth="1"/>
    <col min="13015" max="13261" width="9.1796875" style="10"/>
    <col min="13262" max="13262" width="51.1796875" style="10" customWidth="1"/>
    <col min="13263" max="13270" width="9.81640625" style="10" customWidth="1"/>
    <col min="13271" max="13517" width="9.1796875" style="10"/>
    <col min="13518" max="13518" width="51.1796875" style="10" customWidth="1"/>
    <col min="13519" max="13526" width="9.81640625" style="10" customWidth="1"/>
    <col min="13527" max="13773" width="9.1796875" style="10"/>
    <col min="13774" max="13774" width="51.1796875" style="10" customWidth="1"/>
    <col min="13775" max="13782" width="9.81640625" style="10" customWidth="1"/>
    <col min="13783" max="14029" width="9.1796875" style="10"/>
    <col min="14030" max="14030" width="51.1796875" style="10" customWidth="1"/>
    <col min="14031" max="14038" width="9.81640625" style="10" customWidth="1"/>
    <col min="14039" max="14285" width="9.1796875" style="10"/>
    <col min="14286" max="14286" width="51.1796875" style="10" customWidth="1"/>
    <col min="14287" max="14294" width="9.81640625" style="10" customWidth="1"/>
    <col min="14295" max="14541" width="9.1796875" style="10"/>
    <col min="14542" max="14542" width="51.1796875" style="10" customWidth="1"/>
    <col min="14543" max="14550" width="9.81640625" style="10" customWidth="1"/>
    <col min="14551" max="14797" width="9.1796875" style="10"/>
    <col min="14798" max="14798" width="51.1796875" style="10" customWidth="1"/>
    <col min="14799" max="14806" width="9.81640625" style="10" customWidth="1"/>
    <col min="14807" max="15053" width="9.1796875" style="10"/>
    <col min="15054" max="15054" width="51.1796875" style="10" customWidth="1"/>
    <col min="15055" max="15062" width="9.81640625" style="10" customWidth="1"/>
    <col min="15063" max="15309" width="9.1796875" style="10"/>
    <col min="15310" max="15310" width="51.1796875" style="10" customWidth="1"/>
    <col min="15311" max="15318" width="9.81640625" style="10" customWidth="1"/>
    <col min="15319" max="15565" width="9.1796875" style="10"/>
    <col min="15566" max="15566" width="51.1796875" style="10" customWidth="1"/>
    <col min="15567" max="15574" width="9.81640625" style="10" customWidth="1"/>
    <col min="15575" max="15821" width="9.1796875" style="10"/>
    <col min="15822" max="15822" width="51.1796875" style="10" customWidth="1"/>
    <col min="15823" max="15830" width="9.81640625" style="10" customWidth="1"/>
    <col min="15831" max="16077" width="9.1796875" style="10"/>
    <col min="16078" max="16078" width="51.1796875" style="10" customWidth="1"/>
    <col min="16079" max="16086" width="9.81640625" style="10" customWidth="1"/>
    <col min="16087" max="16384" width="9.1796875" style="10"/>
  </cols>
  <sheetData>
    <row r="1" spans="2:9" s="1" customFormat="1" ht="17.25" customHeight="1" x14ac:dyDescent="0.3">
      <c r="B1" s="40"/>
      <c r="C1" s="41"/>
      <c r="D1" s="42"/>
      <c r="H1" s="36" t="s">
        <v>214</v>
      </c>
    </row>
    <row r="2" spans="2:9" s="1" customFormat="1" ht="28.5" customHeight="1" x14ac:dyDescent="0.3">
      <c r="B2" s="178" t="s">
        <v>216</v>
      </c>
      <c r="C2" s="178"/>
      <c r="D2" s="178"/>
      <c r="E2" s="178"/>
      <c r="F2" s="178"/>
      <c r="G2" s="178"/>
      <c r="H2" s="178"/>
    </row>
    <row r="3" spans="2:9" s="1" customFormat="1" ht="15.75" customHeight="1" x14ac:dyDescent="0.3">
      <c r="B3" s="179">
        <v>2022</v>
      </c>
      <c r="C3" s="179"/>
      <c r="D3" s="179"/>
      <c r="E3" s="179"/>
      <c r="F3" s="179"/>
      <c r="G3" s="179"/>
      <c r="H3" s="179"/>
    </row>
    <row r="4" spans="2:9" ht="15" customHeight="1" x14ac:dyDescent="0.25">
      <c r="B4" s="10" t="s">
        <v>115</v>
      </c>
      <c r="G4" s="10"/>
      <c r="H4" s="11" t="s">
        <v>228</v>
      </c>
    </row>
    <row r="5" spans="2:9" ht="14.5" customHeight="1" x14ac:dyDescent="0.2">
      <c r="B5" s="37" t="s">
        <v>76</v>
      </c>
      <c r="C5" s="181" t="s">
        <v>0</v>
      </c>
      <c r="D5" s="180" t="s">
        <v>54</v>
      </c>
      <c r="E5" s="180" t="s">
        <v>44</v>
      </c>
      <c r="F5" s="180" t="s">
        <v>45</v>
      </c>
      <c r="G5" s="180" t="s">
        <v>55</v>
      </c>
      <c r="H5" s="180" t="s">
        <v>56</v>
      </c>
    </row>
    <row r="6" spans="2:9" ht="17.25" customHeight="1" x14ac:dyDescent="0.25">
      <c r="B6" s="43" t="s">
        <v>46</v>
      </c>
      <c r="C6" s="198"/>
      <c r="D6" s="182"/>
      <c r="E6" s="182"/>
      <c r="F6" s="182"/>
      <c r="G6" s="182"/>
      <c r="H6" s="182"/>
    </row>
    <row r="7" spans="2:9" ht="14" customHeight="1" x14ac:dyDescent="0.25">
      <c r="B7" s="40" t="s">
        <v>0</v>
      </c>
      <c r="C7" s="64">
        <f>+'Q33'!C7*1000/'Q12'!C7</f>
        <v>33.61236978924731</v>
      </c>
      <c r="D7" s="64">
        <f>+'Q33'!D7*1000/'Q12'!D7</f>
        <v>32.85680271156069</v>
      </c>
      <c r="E7" s="64">
        <f>+'Q33'!E7*1000/'Q12'!E7</f>
        <v>32.354348578682043</v>
      </c>
      <c r="F7" s="64">
        <f>+'Q33'!F7*1000/'Q12'!F7</f>
        <v>31.304390155133905</v>
      </c>
      <c r="G7" s="64">
        <f>+'Q33'!G7*1000/'Q12'!G7</f>
        <v>34.706590210255911</v>
      </c>
      <c r="H7" s="64">
        <f>+'Q33'!H7*1000/'Q12'!H7</f>
        <v>35.685524655805409</v>
      </c>
    </row>
    <row r="8" spans="2:9" ht="14" customHeight="1" x14ac:dyDescent="0.2">
      <c r="B8" s="10" t="s">
        <v>53</v>
      </c>
      <c r="C8" s="64">
        <f>+'Q33'!C8*1000/'Q12'!C8</f>
        <v>21.499931731294399</v>
      </c>
      <c r="D8" s="31">
        <f>+'Q33'!D8*1000/'Q12'!D8</f>
        <v>32.055464926590666</v>
      </c>
      <c r="E8" s="31">
        <f>+'Q33'!E8*1000/'Q12'!E8</f>
        <v>26.685984116763294</v>
      </c>
      <c r="F8" s="31">
        <f>+'Q33'!F8*1000/'Q12'!F8</f>
        <v>17.628673196794296</v>
      </c>
      <c r="G8" s="31">
        <f>+'Q33'!G8*1000/'Q12'!G8</f>
        <v>11.283439490445875</v>
      </c>
      <c r="H8" s="31">
        <f>+'Q33'!H8*1000/'Q12'!H8</f>
        <v>10.548739895387536</v>
      </c>
    </row>
    <row r="9" spans="2:9" ht="14" customHeight="1" x14ac:dyDescent="0.2">
      <c r="B9" s="10" t="s">
        <v>47</v>
      </c>
      <c r="C9" s="64">
        <f>+'Q33'!C9*1000/'Q12'!C9</f>
        <v>36.944867772299339</v>
      </c>
      <c r="D9" s="31">
        <f>+'Q33'!D9*1000/'Q12'!D9</f>
        <v>26.239999999999991</v>
      </c>
      <c r="E9" s="31">
        <f>+'Q33'!E9*1000/'Q12'!E9</f>
        <v>23.642549526270479</v>
      </c>
      <c r="F9" s="31">
        <f>+'Q33'!F9*1000/'Q12'!F9</f>
        <v>41.282951289398341</v>
      </c>
      <c r="G9" s="31">
        <f>+'Q33'!G9*1000/'Q12'!G9</f>
        <v>69.28969359331478</v>
      </c>
      <c r="H9" s="31">
        <f>+'Q33'!H9*1000/'Q12'!H9</f>
        <v>37.511408339889876</v>
      </c>
    </row>
    <row r="10" spans="2:9" ht="14" customHeight="1" x14ac:dyDescent="0.2">
      <c r="B10" s="10" t="s">
        <v>48</v>
      </c>
      <c r="C10" s="64">
        <f>+'Q33'!C10*1000/'Q12'!C10</f>
        <v>33.563287561448711</v>
      </c>
      <c r="D10" s="31">
        <f>+'Q33'!D10*1000/'Q12'!D10</f>
        <v>31.114646966898736</v>
      </c>
      <c r="E10" s="31">
        <f>+'Q33'!E10*1000/'Q12'!E10</f>
        <v>34.138228073145989</v>
      </c>
      <c r="F10" s="31">
        <f>+'Q33'!F10*1000/'Q12'!F10</f>
        <v>31.379691474371896</v>
      </c>
      <c r="G10" s="31">
        <f>+'Q33'!G10*1000/'Q12'!G10</f>
        <v>35.550507579551159</v>
      </c>
      <c r="H10" s="31">
        <f>+'Q33'!H10*1000/'Q12'!H10</f>
        <v>35.527789739814182</v>
      </c>
    </row>
    <row r="11" spans="2:9" s="99" customFormat="1" ht="14" hidden="1" customHeight="1" outlineLevel="1" x14ac:dyDescent="0.35">
      <c r="B11" s="100" t="s">
        <v>291</v>
      </c>
      <c r="C11" s="135">
        <f>+'Q33'!C11*1000/'Q12'!C11</f>
        <v>22.263171283211108</v>
      </c>
      <c r="D11" s="114">
        <f>+'Q33'!D11*1000/'Q12'!D11</f>
        <v>28.848806366047747</v>
      </c>
      <c r="E11" s="114">
        <f>+'Q33'!E11*1000/'Q12'!E11</f>
        <v>26.581765309613345</v>
      </c>
      <c r="F11" s="114">
        <f>+'Q33'!F11*1000/'Q12'!F11</f>
        <v>22.059147091179696</v>
      </c>
      <c r="G11" s="114">
        <f>+'Q33'!G11*1000/'Q12'!G11</f>
        <v>20.13422222222227</v>
      </c>
      <c r="H11" s="114">
        <f>+'Q33'!H11*1000/'Q12'!H11</f>
        <v>19.816129032258026</v>
      </c>
      <c r="I11" s="14"/>
    </row>
    <row r="12" spans="2:9" s="99" customFormat="1" ht="14" hidden="1" customHeight="1" outlineLevel="1" x14ac:dyDescent="0.35">
      <c r="B12" s="100" t="s">
        <v>292</v>
      </c>
      <c r="C12" s="135">
        <f>+'Q33'!C12*1000/'Q12'!C12</f>
        <v>23.533650689428853</v>
      </c>
      <c r="D12" s="114">
        <f>+'Q33'!D12*1000/'Q12'!D12</f>
        <v>23.434108527131794</v>
      </c>
      <c r="E12" s="114">
        <f>+'Q33'!E12*1000/'Q12'!E12</f>
        <v>27.938215102974805</v>
      </c>
      <c r="F12" s="114">
        <f>+'Q33'!F12*1000/'Q12'!F12</f>
        <v>20.811796246648765</v>
      </c>
      <c r="G12" s="114">
        <f>+'Q33'!G12*1000/'Q12'!G12</f>
        <v>32.076628352490381</v>
      </c>
      <c r="H12" s="114">
        <f>+'Q33'!H12*1000/'Q12'!H12</f>
        <v>21.262251655629086</v>
      </c>
      <c r="I12" s="14"/>
    </row>
    <row r="13" spans="2:9" s="99" customFormat="1" ht="14" hidden="1" customHeight="1" outlineLevel="1" x14ac:dyDescent="0.35">
      <c r="B13" s="100" t="s">
        <v>293</v>
      </c>
      <c r="C13" s="135">
        <f>+'Q33'!C13*1000/'Q12'!C13</f>
        <v>53.236526946107773</v>
      </c>
      <c r="D13" s="141" t="s">
        <v>100</v>
      </c>
      <c r="E13" s="141" t="s">
        <v>100</v>
      </c>
      <c r="F13" s="141" t="s">
        <v>100</v>
      </c>
      <c r="G13" s="114">
        <f>+'Q33'!G13*1000/'Q12'!G13</f>
        <v>53.236526946107773</v>
      </c>
      <c r="H13" s="141" t="s">
        <v>100</v>
      </c>
      <c r="I13" s="14"/>
    </row>
    <row r="14" spans="2:9" s="99" customFormat="1" ht="14" hidden="1" customHeight="1" outlineLevel="1" x14ac:dyDescent="0.35">
      <c r="B14" s="100" t="s">
        <v>294</v>
      </c>
      <c r="C14" s="135">
        <f>+'Q33'!C14*1000/'Q12'!C14</f>
        <v>28.515538189144877</v>
      </c>
      <c r="D14" s="114">
        <f>+'Q33'!D14*1000/'Q12'!D14</f>
        <v>31.816143497757842</v>
      </c>
      <c r="E14" s="114">
        <f>+'Q33'!E14*1000/'Q12'!E14</f>
        <v>32.49131862975122</v>
      </c>
      <c r="F14" s="114">
        <f>+'Q33'!F14*1000/'Q12'!F14</f>
        <v>30.072153325817464</v>
      </c>
      <c r="G14" s="114">
        <f>+'Q33'!G14*1000/'Q12'!G14</f>
        <v>25.271920846127507</v>
      </c>
      <c r="H14" s="114">
        <f>+'Q33'!H14*1000/'Q12'!H14</f>
        <v>24.617164898746431</v>
      </c>
      <c r="I14" s="14"/>
    </row>
    <row r="15" spans="2:9" s="99" customFormat="1" ht="14" hidden="1" customHeight="1" outlineLevel="1" x14ac:dyDescent="0.35">
      <c r="B15" s="100" t="s">
        <v>295</v>
      </c>
      <c r="C15" s="135">
        <f>+'Q33'!C15*1000/'Q12'!C15</f>
        <v>37.82954875428355</v>
      </c>
      <c r="D15" s="114">
        <f>+'Q33'!D15*1000/'Q12'!D15</f>
        <v>29.973293768546004</v>
      </c>
      <c r="E15" s="114">
        <f>+'Q33'!E15*1000/'Q12'!E15</f>
        <v>33.417585372412042</v>
      </c>
      <c r="F15" s="114">
        <f>+'Q33'!F15*1000/'Q12'!F15</f>
        <v>31.707334918602339</v>
      </c>
      <c r="G15" s="114">
        <f>+'Q33'!G15*1000/'Q12'!G15</f>
        <v>46.851555555555592</v>
      </c>
      <c r="H15" s="114">
        <f>+'Q33'!H15*1000/'Q12'!H15</f>
        <v>106.53079710144928</v>
      </c>
      <c r="I15" s="14"/>
    </row>
    <row r="16" spans="2:9" s="99" customFormat="1" ht="14" hidden="1" customHeight="1" outlineLevel="1" x14ac:dyDescent="0.35">
      <c r="B16" s="100" t="s">
        <v>296</v>
      </c>
      <c r="C16" s="135">
        <f>+'Q33'!C16*1000/'Q12'!C16</f>
        <v>33.480898444999191</v>
      </c>
      <c r="D16" s="114">
        <f>+'Q33'!D16*1000/'Q12'!D16</f>
        <v>40.476923076923079</v>
      </c>
      <c r="E16" s="114">
        <f>+'Q33'!E16*1000/'Q12'!E16</f>
        <v>30.564504632929442</v>
      </c>
      <c r="F16" s="114">
        <f>+'Q33'!F16*1000/'Q12'!F16</f>
        <v>27.809523809523888</v>
      </c>
      <c r="G16" s="114">
        <f>+'Q33'!G16*1000/'Q12'!G16</f>
        <v>53.832046332046353</v>
      </c>
      <c r="H16" s="114">
        <f>+'Q33'!H16*1000/'Q12'!H16</f>
        <v>37.50109249817902</v>
      </c>
      <c r="I16" s="14"/>
    </row>
    <row r="17" spans="2:9" s="99" customFormat="1" ht="14" hidden="1" customHeight="1" outlineLevel="1" x14ac:dyDescent="0.35">
      <c r="B17" s="100" t="s">
        <v>297</v>
      </c>
      <c r="C17" s="135">
        <f>+'Q33'!C17*1000/'Q12'!C17</f>
        <v>30.762608446944583</v>
      </c>
      <c r="D17" s="114">
        <f>+'Q33'!D17*1000/'Q12'!D17</f>
        <v>27.139823008849568</v>
      </c>
      <c r="E17" s="114">
        <f>+'Q33'!E17*1000/'Q12'!E17</f>
        <v>45.907572815534053</v>
      </c>
      <c r="F17" s="114">
        <f>+'Q33'!F17*1000/'Q12'!F17</f>
        <v>31.030963586821937</v>
      </c>
      <c r="G17" s="114">
        <f>+'Q33'!G17*1000/'Q12'!G17</f>
        <v>13.412973667308943</v>
      </c>
      <c r="H17" s="114">
        <f>+'Q33'!H17*1000/'Q12'!H17</f>
        <v>24.482621082620994</v>
      </c>
      <c r="I17" s="14"/>
    </row>
    <row r="18" spans="2:9" s="99" customFormat="1" ht="14" hidden="1" customHeight="1" outlineLevel="1" x14ac:dyDescent="0.35">
      <c r="B18" s="100" t="s">
        <v>298</v>
      </c>
      <c r="C18" s="135">
        <f>+'Q33'!C18*1000/'Q12'!C18</f>
        <v>42.245034072785245</v>
      </c>
      <c r="D18" s="114">
        <f>+'Q33'!D18*1000/'Q12'!D18</f>
        <v>24.460317460317476</v>
      </c>
      <c r="E18" s="114">
        <f>+'Q33'!E18*1000/'Q12'!E18</f>
        <v>31.531850353892821</v>
      </c>
      <c r="F18" s="114">
        <f>+'Q33'!F18*1000/'Q12'!F18</f>
        <v>34.307249014255333</v>
      </c>
      <c r="G18" s="114">
        <f>+'Q33'!G18*1000/'Q12'!G18</f>
        <v>72.224253503960767</v>
      </c>
      <c r="H18" s="114">
        <f>+'Q33'!H18*1000/'Q12'!H18</f>
        <v>29.776185226019845</v>
      </c>
      <c r="I18" s="14"/>
    </row>
    <row r="19" spans="2:9" s="99" customFormat="1" ht="14" hidden="1" customHeight="1" outlineLevel="1" x14ac:dyDescent="0.35">
      <c r="B19" s="100" t="s">
        <v>299</v>
      </c>
      <c r="C19" s="135">
        <f>+'Q33'!C19*1000/'Q12'!C19</f>
        <v>30.351439435089691</v>
      </c>
      <c r="D19" s="114">
        <f>+'Q33'!D19*1000/'Q12'!D19</f>
        <v>29.78341013824884</v>
      </c>
      <c r="E19" s="114">
        <f>+'Q33'!E19*1000/'Q12'!E19</f>
        <v>31.532155477031786</v>
      </c>
      <c r="F19" s="114">
        <f>+'Q33'!F19*1000/'Q12'!F19</f>
        <v>23.717767295597437</v>
      </c>
      <c r="G19" s="114">
        <f>+'Q33'!G19*1000/'Q12'!G19</f>
        <v>43.414473684210535</v>
      </c>
      <c r="H19" s="114">
        <f>+'Q33'!H19*1000/'Q12'!H19</f>
        <v>38.186900958466445</v>
      </c>
      <c r="I19" s="14"/>
    </row>
    <row r="20" spans="2:9" s="99" customFormat="1" ht="14" hidden="1" customHeight="1" outlineLevel="1" x14ac:dyDescent="0.35">
      <c r="B20" s="100" t="s">
        <v>300</v>
      </c>
      <c r="C20" s="135">
        <f>+'Q33'!C20*1000/'Q12'!C20</f>
        <v>36.515880654475502</v>
      </c>
      <c r="D20" s="114">
        <f>+'Q33'!D20*1000/'Q12'!D20</f>
        <v>52.666666666666671</v>
      </c>
      <c r="E20" s="114">
        <f>+'Q33'!E20*1000/'Q12'!E20</f>
        <v>71.458333333333329</v>
      </c>
      <c r="F20" s="114">
        <f>+'Q33'!F20*1000/'Q12'!F20</f>
        <v>32.54</v>
      </c>
      <c r="G20" s="141" t="s">
        <v>100</v>
      </c>
      <c r="H20" s="114">
        <f>+'Q33'!H20*1000/'Q12'!H20</f>
        <v>34.900226757369666</v>
      </c>
      <c r="I20" s="14"/>
    </row>
    <row r="21" spans="2:9" s="99" customFormat="1" ht="14" hidden="1" customHeight="1" outlineLevel="1" x14ac:dyDescent="0.35">
      <c r="B21" s="100" t="s">
        <v>301</v>
      </c>
      <c r="C21" s="135">
        <f>+'Q33'!C21*1000/'Q12'!C21</f>
        <v>51.365239887111905</v>
      </c>
      <c r="D21" s="114">
        <f>+'Q33'!D21*1000/'Q12'!D21</f>
        <v>23.042424242424254</v>
      </c>
      <c r="E21" s="114">
        <f>+'Q33'!E21*1000/'Q12'!E21</f>
        <v>47.467002237136271</v>
      </c>
      <c r="F21" s="114">
        <f>+'Q33'!F21*1000/'Q12'!F21</f>
        <v>41.802960694231736</v>
      </c>
      <c r="G21" s="114">
        <f>+'Q33'!G21*1000/'Q12'!G21</f>
        <v>82.868852459016551</v>
      </c>
      <c r="H21" s="114">
        <f>+'Q33'!H21*1000/'Q12'!H21</f>
        <v>57.838757396450006</v>
      </c>
      <c r="I21" s="14"/>
    </row>
    <row r="22" spans="2:9" s="99" customFormat="1" ht="14" hidden="1" customHeight="1" outlineLevel="1" x14ac:dyDescent="0.35">
      <c r="B22" s="100" t="s">
        <v>302</v>
      </c>
      <c r="C22" s="135">
        <f>+'Q33'!C22*1000/'Q12'!C22</f>
        <v>34.172879177378178</v>
      </c>
      <c r="D22" s="114">
        <f>+'Q33'!D22*1000/'Q12'!D22</f>
        <v>21.913043478260864</v>
      </c>
      <c r="E22" s="114">
        <f>+'Q33'!E22*1000/'Q12'!E22</f>
        <v>74.662921348314825</v>
      </c>
      <c r="F22" s="114">
        <f>+'Q33'!F22*1000/'Q12'!F22</f>
        <v>27.706780422092447</v>
      </c>
      <c r="G22" s="114">
        <f>+'Q33'!G22*1000/'Q12'!G22</f>
        <v>28.050226017076845</v>
      </c>
      <c r="H22" s="114">
        <f>+'Q33'!H22*1000/'Q12'!H22</f>
        <v>37.147834581569604</v>
      </c>
      <c r="I22" s="14"/>
    </row>
    <row r="23" spans="2:9" s="99" customFormat="1" ht="14" hidden="1" customHeight="1" outlineLevel="1" x14ac:dyDescent="0.35">
      <c r="B23" s="100" t="s">
        <v>303</v>
      </c>
      <c r="C23" s="135">
        <f>+'Q33'!C23*1000/'Q12'!C23</f>
        <v>35.588177623991079</v>
      </c>
      <c r="D23" s="114">
        <f>+'Q33'!D23*1000/'Q12'!D23</f>
        <v>31.843749999999979</v>
      </c>
      <c r="E23" s="114">
        <f>+'Q33'!E23*1000/'Q12'!E23</f>
        <v>32.116999592335709</v>
      </c>
      <c r="F23" s="114">
        <f>+'Q33'!F23*1000/'Q12'!F23</f>
        <v>31.777665359807951</v>
      </c>
      <c r="G23" s="114">
        <f>+'Q33'!G23*1000/'Q12'!G23</f>
        <v>41.583979328165398</v>
      </c>
      <c r="H23" s="114">
        <f>+'Q33'!H23*1000/'Q12'!H23</f>
        <v>41.229036729036892</v>
      </c>
      <c r="I23" s="14"/>
    </row>
    <row r="24" spans="2:9" s="99" customFormat="1" ht="14" hidden="1" customHeight="1" outlineLevel="1" x14ac:dyDescent="0.35">
      <c r="B24" s="100" t="s">
        <v>304</v>
      </c>
      <c r="C24" s="135">
        <f>+'Q33'!C24*1000/'Q12'!C24</f>
        <v>30.648725034543467</v>
      </c>
      <c r="D24" s="114">
        <f>+'Q33'!D24*1000/'Q12'!D24</f>
        <v>31.078891257995707</v>
      </c>
      <c r="E24" s="114">
        <f>+'Q33'!E24*1000/'Q12'!E24</f>
        <v>30.410198935275979</v>
      </c>
      <c r="F24" s="114">
        <f>+'Q33'!F24*1000/'Q12'!F24</f>
        <v>29.975321162948109</v>
      </c>
      <c r="G24" s="114">
        <f>+'Q33'!G24*1000/'Q12'!G24</f>
        <v>40.319382022471778</v>
      </c>
      <c r="H24" s="114">
        <f>+'Q33'!H24*1000/'Q12'!H24</f>
        <v>18.275747508305631</v>
      </c>
      <c r="I24" s="14"/>
    </row>
    <row r="25" spans="2:9" s="99" customFormat="1" ht="14" hidden="1" customHeight="1" outlineLevel="1" x14ac:dyDescent="0.35">
      <c r="B25" s="100" t="s">
        <v>305</v>
      </c>
      <c r="C25" s="135">
        <f>+'Q33'!C25*1000/'Q12'!C25</f>
        <v>30.912310866575105</v>
      </c>
      <c r="D25" s="114">
        <f>+'Q33'!D25*1000/'Q12'!D25</f>
        <v>40.666666666666679</v>
      </c>
      <c r="E25" s="114">
        <f>+'Q33'!E25*1000/'Q12'!E25</f>
        <v>22.656192236598883</v>
      </c>
      <c r="F25" s="114">
        <f>+'Q33'!F25*1000/'Q12'!F25</f>
        <v>35.478465152701624</v>
      </c>
      <c r="G25" s="114">
        <f>+'Q33'!G25*1000/'Q12'!G25</f>
        <v>29.456859361518475</v>
      </c>
      <c r="H25" s="114">
        <f>+'Q33'!H25*1000/'Q12'!H25</f>
        <v>19.191135734071988</v>
      </c>
      <c r="I25" s="14"/>
    </row>
    <row r="26" spans="2:9" s="99" customFormat="1" ht="14" hidden="1" customHeight="1" outlineLevel="1" x14ac:dyDescent="0.35">
      <c r="B26" s="100" t="s">
        <v>306</v>
      </c>
      <c r="C26" s="135">
        <f>+'Q33'!C26*1000/'Q12'!C26</f>
        <v>34.266231410953701</v>
      </c>
      <c r="D26" s="114">
        <f>+'Q33'!D26*1000/'Q12'!D26</f>
        <v>32.865055981143286</v>
      </c>
      <c r="E26" s="114">
        <f>+'Q33'!E26*1000/'Q12'!E26</f>
        <v>34.510088865656215</v>
      </c>
      <c r="F26" s="114">
        <f>+'Q33'!F26*1000/'Q12'!F26</f>
        <v>35.794153211465968</v>
      </c>
      <c r="G26" s="114">
        <f>+'Q33'!G26*1000/'Q12'!G26</f>
        <v>31.603894031279928</v>
      </c>
      <c r="H26" s="114">
        <f>+'Q33'!H26*1000/'Q12'!H26</f>
        <v>27.274959957287788</v>
      </c>
      <c r="I26" s="14"/>
    </row>
    <row r="27" spans="2:9" s="99" customFormat="1" ht="14" hidden="1" customHeight="1" outlineLevel="1" x14ac:dyDescent="0.35">
      <c r="B27" s="100" t="s">
        <v>307</v>
      </c>
      <c r="C27" s="135">
        <f>+'Q33'!C27*1000/'Q12'!C27</f>
        <v>21.351297898640397</v>
      </c>
      <c r="D27" s="114">
        <f>+'Q33'!D27*1000/'Q12'!D27</f>
        <v>31.6</v>
      </c>
      <c r="E27" s="114">
        <f>+'Q33'!E27*1000/'Q12'!E27</f>
        <v>33.060952380952372</v>
      </c>
      <c r="F27" s="114">
        <f>+'Q33'!F27*1000/'Q12'!F27</f>
        <v>25.038978494623578</v>
      </c>
      <c r="G27" s="114">
        <f>+'Q33'!G27*1000/'Q12'!G27</f>
        <v>13.657439446366789</v>
      </c>
      <c r="H27" s="114">
        <f>+'Q33'!H27*1000/'Q12'!H27</f>
        <v>19.621819449285542</v>
      </c>
      <c r="I27" s="14"/>
    </row>
    <row r="28" spans="2:9" s="99" customFormat="1" ht="14" hidden="1" customHeight="1" outlineLevel="1" x14ac:dyDescent="0.35">
      <c r="B28" s="100" t="s">
        <v>308</v>
      </c>
      <c r="C28" s="135">
        <f>+'Q33'!C28*1000/'Q12'!C28</f>
        <v>41.632645778316835</v>
      </c>
      <c r="D28" s="114">
        <f>+'Q33'!D28*1000/'Q12'!D28</f>
        <v>22.375</v>
      </c>
      <c r="E28" s="114">
        <f>+'Q33'!E28*1000/'Q12'!E28</f>
        <v>28.759443339960256</v>
      </c>
      <c r="F28" s="114">
        <f>+'Q33'!F28*1000/'Q12'!F28</f>
        <v>45.771397616468128</v>
      </c>
      <c r="G28" s="114">
        <f>+'Q33'!G28*1000/'Q12'!G28</f>
        <v>58.914634146341676</v>
      </c>
      <c r="H28" s="114">
        <f>+'Q33'!H28*1000/'Q12'!H28</f>
        <v>38.337296690969978</v>
      </c>
      <c r="I28" s="14"/>
    </row>
    <row r="29" spans="2:9" s="99" customFormat="1" ht="14" hidden="1" customHeight="1" outlineLevel="1" x14ac:dyDescent="0.35">
      <c r="B29" s="100" t="s">
        <v>309</v>
      </c>
      <c r="C29" s="135">
        <f>+'Q33'!C29*1000/'Q12'!C29</f>
        <v>40.373349121049394</v>
      </c>
      <c r="D29" s="114">
        <f>+'Q33'!D29*1000/'Q12'!D29</f>
        <v>30.899999999999988</v>
      </c>
      <c r="E29" s="114">
        <f>+'Q33'!E29*1000/'Q12'!E29</f>
        <v>36.492633517495491</v>
      </c>
      <c r="F29" s="114">
        <f>+'Q33'!F29*1000/'Q12'!F29</f>
        <v>33.691658856607432</v>
      </c>
      <c r="G29" s="114">
        <f>+'Q33'!G29*1000/'Q12'!G29</f>
        <v>30.583724569640012</v>
      </c>
      <c r="H29" s="114">
        <f>+'Q33'!H29*1000/'Q12'!H29</f>
        <v>60.546292739147326</v>
      </c>
      <c r="I29" s="14"/>
    </row>
    <row r="30" spans="2:9" s="99" customFormat="1" ht="14" hidden="1" customHeight="1" outlineLevel="1" x14ac:dyDescent="0.35">
      <c r="B30" s="100" t="s">
        <v>310</v>
      </c>
      <c r="C30" s="135">
        <f>+'Q33'!C30*1000/'Q12'!C30</f>
        <v>44.50935823564506</v>
      </c>
      <c r="D30" s="114">
        <f>+'Q33'!D30*1000/'Q12'!D30</f>
        <v>20.537499999999998</v>
      </c>
      <c r="E30" s="114">
        <f>+'Q33'!E30*1000/'Q12'!E30</f>
        <v>45.861675126903606</v>
      </c>
      <c r="F30" s="114">
        <f>+'Q33'!F30*1000/'Q12'!F30</f>
        <v>39.507100226384033</v>
      </c>
      <c r="G30" s="114">
        <f>+'Q33'!G30*1000/'Q12'!G30</f>
        <v>35.339671361502567</v>
      </c>
      <c r="H30" s="114">
        <f>+'Q33'!H30*1000/'Q12'!H30</f>
        <v>48.740545526420085</v>
      </c>
      <c r="I30" s="14"/>
    </row>
    <row r="31" spans="2:9" s="99" customFormat="1" ht="14" hidden="1" customHeight="1" outlineLevel="1" x14ac:dyDescent="0.35">
      <c r="B31" s="100" t="s">
        <v>311</v>
      </c>
      <c r="C31" s="135">
        <f>+'Q33'!C31*1000/'Q12'!C31</f>
        <v>35.171415334723093</v>
      </c>
      <c r="D31" s="114">
        <f>+'Q33'!D31*1000/'Q12'!D31</f>
        <v>78.257142857142881</v>
      </c>
      <c r="E31" s="114">
        <f>+'Q33'!E31*1000/'Q12'!E31</f>
        <v>27.021604938271594</v>
      </c>
      <c r="F31" s="114">
        <f>+'Q33'!F31*1000/'Q12'!F31</f>
        <v>29.41050702504582</v>
      </c>
      <c r="G31" s="114">
        <f>+'Q33'!G31*1000/'Q12'!G31</f>
        <v>43.550949913644168</v>
      </c>
      <c r="H31" s="114">
        <f>+'Q33'!H31*1000/'Q12'!H31</f>
        <v>35.910576096302677</v>
      </c>
      <c r="I31" s="14"/>
    </row>
    <row r="32" spans="2:9" s="99" customFormat="1" ht="14" hidden="1" customHeight="1" outlineLevel="1" x14ac:dyDescent="0.35">
      <c r="B32" s="100" t="s">
        <v>312</v>
      </c>
      <c r="C32" s="135">
        <f>+'Q33'!C32*1000/'Q12'!C32</f>
        <v>25.503137039075646</v>
      </c>
      <c r="D32" s="114">
        <f>+'Q33'!D32*1000/'Q12'!D32</f>
        <v>32.599423631123926</v>
      </c>
      <c r="E32" s="114">
        <f>+'Q33'!E32*1000/'Q12'!E32</f>
        <v>34.115010799136151</v>
      </c>
      <c r="F32" s="114">
        <f>+'Q33'!F32*1000/'Q12'!F32</f>
        <v>36.624283305227664</v>
      </c>
      <c r="G32" s="114">
        <f>+'Q33'!G32*1000/'Q12'!G32</f>
        <v>12.123444976076565</v>
      </c>
      <c r="H32" s="114">
        <f>+'Q33'!H32*1000/'Q12'!H32</f>
        <v>12.497566063977757</v>
      </c>
      <c r="I32" s="14"/>
    </row>
    <row r="33" spans="2:9" s="99" customFormat="1" ht="14" hidden="1" customHeight="1" outlineLevel="1" x14ac:dyDescent="0.35">
      <c r="B33" s="100" t="s">
        <v>313</v>
      </c>
      <c r="C33" s="135">
        <f>+'Q33'!C33*1000/'Q12'!C33</f>
        <v>32.099260628465892</v>
      </c>
      <c r="D33" s="114">
        <f>+'Q33'!D33*1000/'Q12'!D33</f>
        <v>38.619469026548664</v>
      </c>
      <c r="E33" s="114">
        <f>+'Q33'!E33*1000/'Q12'!E33</f>
        <v>42.827044025157228</v>
      </c>
      <c r="F33" s="114">
        <f>+'Q33'!F33*1000/'Q12'!F33</f>
        <v>25.126465144972265</v>
      </c>
      <c r="G33" s="114">
        <f>+'Q33'!G33*1000/'Q12'!G33</f>
        <v>32.434640522875839</v>
      </c>
      <c r="H33" s="114">
        <f>+'Q33'!H33*1000/'Q12'!H33</f>
        <v>31.510469314079433</v>
      </c>
      <c r="I33" s="14"/>
    </row>
    <row r="34" spans="2:9" s="99" customFormat="1" ht="14" hidden="1" customHeight="1" outlineLevel="1" x14ac:dyDescent="0.35">
      <c r="B34" s="100" t="s">
        <v>314</v>
      </c>
      <c r="C34" s="135">
        <f>+'Q33'!C34*1000/'Q12'!C34</f>
        <v>33.74872550130295</v>
      </c>
      <c r="D34" s="114">
        <f>+'Q33'!D34*1000/'Q12'!D34</f>
        <v>34.142578124999972</v>
      </c>
      <c r="E34" s="114">
        <f>+'Q33'!E34*1000/'Q12'!E34</f>
        <v>35.45708037178786</v>
      </c>
      <c r="F34" s="114">
        <f>+'Q33'!F34*1000/'Q12'!F34</f>
        <v>37.898903358464757</v>
      </c>
      <c r="G34" s="114">
        <f>+'Q33'!G34*1000/'Q12'!G34</f>
        <v>27.060851926977666</v>
      </c>
      <c r="H34" s="114">
        <f>+'Q33'!H34*1000/'Q12'!H34</f>
        <v>30.324167312161233</v>
      </c>
      <c r="I34" s="14"/>
    </row>
    <row r="35" spans="2:9" s="1" customFormat="1" ht="14" customHeight="1" collapsed="1" x14ac:dyDescent="0.3">
      <c r="B35" s="101" t="s">
        <v>57</v>
      </c>
      <c r="C35" s="64">
        <f>+'Q33'!C35*1000/'Q12'!C35</f>
        <v>51.33651250674879</v>
      </c>
      <c r="D35" s="31">
        <f>+'Q33'!D35*1000/'Q12'!D35</f>
        <v>35.922535211267622</v>
      </c>
      <c r="E35" s="31">
        <f>+'Q33'!E35*1000/'Q12'!E35</f>
        <v>27.695652173913064</v>
      </c>
      <c r="F35" s="31">
        <f>+'Q33'!F35*1000/'Q12'!F35</f>
        <v>39.805529075309735</v>
      </c>
      <c r="G35" s="140" t="s">
        <v>100</v>
      </c>
      <c r="H35" s="31">
        <f>+'Q33'!H35*1000/'Q12'!H35</f>
        <v>57.601679816747662</v>
      </c>
    </row>
    <row r="36" spans="2:9" s="1" customFormat="1" ht="14" customHeight="1" x14ac:dyDescent="0.3">
      <c r="B36" s="101" t="s">
        <v>58</v>
      </c>
      <c r="C36" s="64">
        <f>+'Q33'!C36*1000/'Q12'!C36</f>
        <v>37.081377063911084</v>
      </c>
      <c r="D36" s="31">
        <f>+'Q33'!D36*1000/'Q12'!D36</f>
        <v>32.671755725190849</v>
      </c>
      <c r="E36" s="31">
        <f>+'Q33'!E36*1000/'Q12'!E36</f>
        <v>30.751959686450196</v>
      </c>
      <c r="F36" s="31">
        <f>+'Q33'!F36*1000/'Q12'!F36</f>
        <v>27.46729815065374</v>
      </c>
      <c r="G36" s="31">
        <f>+'Q33'!G36*1000/'Q12'!G36</f>
        <v>21.073324022346281</v>
      </c>
      <c r="H36" s="31">
        <f>+'Q33'!H36*1000/'Q12'!H36</f>
        <v>67.25670338806934</v>
      </c>
    </row>
    <row r="37" spans="2:9" s="1" customFormat="1" ht="14" customHeight="1" x14ac:dyDescent="0.3">
      <c r="B37" s="103" t="s">
        <v>49</v>
      </c>
      <c r="C37" s="64">
        <f>+'Q33'!C37*1000/'Q12'!C37</f>
        <v>27.44295713169819</v>
      </c>
      <c r="D37" s="31">
        <f>+'Q33'!D37*1000/'Q12'!D37</f>
        <v>29.980781468754063</v>
      </c>
      <c r="E37" s="31">
        <f>+'Q33'!E37*1000/'Q12'!E37</f>
        <v>27.947383376746522</v>
      </c>
      <c r="F37" s="31">
        <f>+'Q33'!F37*1000/'Q12'!F37</f>
        <v>26.5131084466713</v>
      </c>
      <c r="G37" s="31">
        <f>+'Q33'!G37*1000/'Q12'!G37</f>
        <v>28.847351092487294</v>
      </c>
      <c r="H37" s="31">
        <f>+'Q33'!H37*1000/'Q12'!H37</f>
        <v>24.809386578839021</v>
      </c>
    </row>
    <row r="38" spans="2:9" s="1" customFormat="1" ht="14" customHeight="1" x14ac:dyDescent="0.3">
      <c r="B38" s="101" t="s">
        <v>50</v>
      </c>
      <c r="C38" s="64">
        <f>+'Q33'!C38*1000/'Q12'!C38</f>
        <v>30.771296737467541</v>
      </c>
      <c r="D38" s="31">
        <f>+'Q33'!D38*1000/'Q12'!D38</f>
        <v>32.962706029626489</v>
      </c>
      <c r="E38" s="31">
        <f>+'Q33'!E38*1000/'Q12'!E38</f>
        <v>30.509845711902962</v>
      </c>
      <c r="F38" s="31">
        <f>+'Q33'!F38*1000/'Q12'!F38</f>
        <v>28.460943791270783</v>
      </c>
      <c r="G38" s="31">
        <f>+'Q33'!G38*1000/'Q12'!G38</f>
        <v>22.219390163315403</v>
      </c>
      <c r="H38" s="31">
        <f>+'Q33'!H38*1000/'Q12'!H38</f>
        <v>32.075764234787819</v>
      </c>
    </row>
    <row r="39" spans="2:9" s="1" customFormat="1" ht="14" hidden="1" customHeight="1" outlineLevel="1" x14ac:dyDescent="0.3">
      <c r="B39" s="100" t="s">
        <v>315</v>
      </c>
      <c r="C39" s="135">
        <f>+'Q33'!C39*1000/'Q12'!C39</f>
        <v>30.116024494661957</v>
      </c>
      <c r="D39" s="114">
        <f>+'Q33'!D39*1000/'Q12'!D39</f>
        <v>31.453624564735783</v>
      </c>
      <c r="E39" s="114">
        <f>+'Q33'!E39*1000/'Q12'!E39</f>
        <v>31.754449072321201</v>
      </c>
      <c r="F39" s="114">
        <f>+'Q33'!F39*1000/'Q12'!F39</f>
        <v>30.483008608971353</v>
      </c>
      <c r="G39" s="114">
        <f>+'Q33'!G39*1000/'Q12'!G39</f>
        <v>21.588762701733422</v>
      </c>
      <c r="H39" s="114">
        <f>+'Q33'!H39*1000/'Q12'!H39</f>
        <v>29.508731082654183</v>
      </c>
    </row>
    <row r="40" spans="2:9" s="1" customFormat="1" ht="14" hidden="1" customHeight="1" outlineLevel="1" x14ac:dyDescent="0.3">
      <c r="B40" s="100" t="s">
        <v>316</v>
      </c>
      <c r="C40" s="135">
        <f>+'Q33'!C40*1000/'Q12'!C40</f>
        <v>28.490703051222919</v>
      </c>
      <c r="D40" s="114">
        <f>+'Q33'!D40*1000/'Q12'!D40</f>
        <v>30.903540903540836</v>
      </c>
      <c r="E40" s="114">
        <f>+'Q33'!E40*1000/'Q12'!E40</f>
        <v>31.200244618395299</v>
      </c>
      <c r="F40" s="114">
        <f>+'Q33'!F40*1000/'Q12'!F40</f>
        <v>30.710750374251539</v>
      </c>
      <c r="G40" s="114">
        <f>+'Q33'!G40*1000/'Q12'!G40</f>
        <v>18.116169913165926</v>
      </c>
      <c r="H40" s="114">
        <f>+'Q33'!H40*1000/'Q12'!H40</f>
        <v>20.948480432972584</v>
      </c>
    </row>
    <row r="41" spans="2:9" s="1" customFormat="1" ht="14" hidden="1" customHeight="1" outlineLevel="1" x14ac:dyDescent="0.3">
      <c r="B41" s="100" t="s">
        <v>317</v>
      </c>
      <c r="C41" s="135">
        <f>+'Q33'!C41*1000/'Q12'!C41</f>
        <v>31.725938101900059</v>
      </c>
      <c r="D41" s="114">
        <f>+'Q33'!D41*1000/'Q12'!D41</f>
        <v>34.574805447470737</v>
      </c>
      <c r="E41" s="114">
        <f>+'Q33'!E41*1000/'Q12'!E41</f>
        <v>29.32400825498755</v>
      </c>
      <c r="F41" s="114">
        <f>+'Q33'!F41*1000/'Q12'!F41</f>
        <v>24.485775248933262</v>
      </c>
      <c r="G41" s="114">
        <f>+'Q33'!G41*1000/'Q12'!G41</f>
        <v>26.19854045932604</v>
      </c>
      <c r="H41" s="114">
        <f>+'Q33'!H41*1000/'Q12'!H41</f>
        <v>33.073783866166195</v>
      </c>
    </row>
    <row r="42" spans="2:9" ht="14" customHeight="1" collapsed="1" x14ac:dyDescent="0.2">
      <c r="B42" s="10" t="s">
        <v>51</v>
      </c>
      <c r="C42" s="64">
        <f>+'Q33'!C42*1000/'Q12'!C42</f>
        <v>43.47781248662772</v>
      </c>
      <c r="D42" s="31">
        <f>+'Q33'!D42*1000/'Q12'!D42</f>
        <v>29.046064400715508</v>
      </c>
      <c r="E42" s="31">
        <f>+'Q33'!E42*1000/'Q12'!E42</f>
        <v>28.450689655172404</v>
      </c>
      <c r="F42" s="31">
        <f>+'Q33'!F42*1000/'Q12'!F42</f>
        <v>30.766707333604497</v>
      </c>
      <c r="G42" s="31">
        <f>+'Q33'!G42*1000/'Q12'!G42</f>
        <v>25.06337522441661</v>
      </c>
      <c r="H42" s="31">
        <f>+'Q33'!H42*1000/'Q12'!H42</f>
        <v>55.141864236621394</v>
      </c>
    </row>
    <row r="43" spans="2:9" ht="14" customHeight="1" x14ac:dyDescent="0.2">
      <c r="B43" s="10" t="s">
        <v>52</v>
      </c>
      <c r="C43" s="64">
        <f>+'Q33'!C43*1000/'Q12'!C43</f>
        <v>38.011791648395103</v>
      </c>
      <c r="D43" s="31">
        <f>+'Q33'!D43*1000/'Q12'!D43</f>
        <v>28.05395558639842</v>
      </c>
      <c r="E43" s="31">
        <f>+'Q33'!E43*1000/'Q12'!E43</f>
        <v>32.490378689310603</v>
      </c>
      <c r="F43" s="31">
        <f>+'Q33'!F43*1000/'Q12'!F43</f>
        <v>35.661162240336211</v>
      </c>
      <c r="G43" s="31">
        <f>+'Q33'!G43*1000/'Q12'!G43</f>
        <v>38.647429679922297</v>
      </c>
      <c r="H43" s="31">
        <f>+'Q33'!H43*1000/'Q12'!H43</f>
        <v>47.982561036372537</v>
      </c>
    </row>
    <row r="44" spans="2:9" ht="14" customHeight="1" x14ac:dyDescent="0.2">
      <c r="B44" s="10" t="s">
        <v>61</v>
      </c>
      <c r="C44" s="64">
        <f>+'Q33'!C44*1000/'Q12'!C44</f>
        <v>37.108553513948003</v>
      </c>
      <c r="D44" s="31">
        <f>+'Q33'!D44*1000/'Q12'!D44</f>
        <v>39.439246658566219</v>
      </c>
      <c r="E44" s="31">
        <f>+'Q33'!E44*1000/'Q12'!E44</f>
        <v>34.957384035403948</v>
      </c>
      <c r="F44" s="31">
        <f>+'Q33'!F44*1000/'Q12'!F44</f>
        <v>41.514352361822063</v>
      </c>
      <c r="G44" s="31">
        <f>+'Q33'!G44*1000/'Q12'!G44</f>
        <v>49.72915601023012</v>
      </c>
      <c r="H44" s="31">
        <f>+'Q33'!H44*1000/'Q12'!H44</f>
        <v>31.614283719630372</v>
      </c>
    </row>
    <row r="45" spans="2:9" ht="14" customHeight="1" x14ac:dyDescent="0.2">
      <c r="B45" s="10" t="s">
        <v>60</v>
      </c>
      <c r="C45" s="64">
        <f>+'Q33'!C45*1000/'Q12'!C45</f>
        <v>45.730198063929976</v>
      </c>
      <c r="D45" s="31">
        <f>+'Q33'!D45*1000/'Q12'!D45</f>
        <v>32.565508836075487</v>
      </c>
      <c r="E45" s="31">
        <f>+'Q33'!E45*1000/'Q12'!E45</f>
        <v>48.471000809279836</v>
      </c>
      <c r="F45" s="31">
        <f>+'Q33'!F45*1000/'Q12'!F45</f>
        <v>43.333078352092507</v>
      </c>
      <c r="G45" s="31">
        <f>+'Q33'!G45*1000/'Q12'!G45</f>
        <v>34.622739555185902</v>
      </c>
      <c r="H45" s="31">
        <f>+'Q33'!H45*1000/'Q12'!H45</f>
        <v>48.090449392381771</v>
      </c>
    </row>
    <row r="46" spans="2:9" ht="14" customHeight="1" x14ac:dyDescent="0.2">
      <c r="B46" s="10" t="s">
        <v>59</v>
      </c>
      <c r="C46" s="64">
        <f>+'Q33'!C46*1000/'Q12'!C46</f>
        <v>29.958221746116802</v>
      </c>
      <c r="D46" s="31">
        <f>+'Q33'!D46*1000/'Q12'!D46</f>
        <v>33.837881219903736</v>
      </c>
      <c r="E46" s="31">
        <f>+'Q33'!E46*1000/'Q12'!E46</f>
        <v>34.515186915887973</v>
      </c>
      <c r="F46" s="31">
        <f>+'Q33'!F46*1000/'Q12'!F46</f>
        <v>25.825517241379345</v>
      </c>
      <c r="G46" s="31">
        <f>+'Q33'!G46*1000/'Q12'!G46</f>
        <v>14.063157894736849</v>
      </c>
      <c r="H46" s="140" t="s">
        <v>100</v>
      </c>
    </row>
    <row r="47" spans="2:9" ht="14" customHeight="1" x14ac:dyDescent="0.2">
      <c r="B47" s="10" t="s">
        <v>62</v>
      </c>
      <c r="C47" s="64">
        <f>+'Q33'!C47*1000/'Q12'!C47</f>
        <v>38.93047473687492</v>
      </c>
      <c r="D47" s="31">
        <f>+'Q33'!D47*1000/'Q12'!D47</f>
        <v>35.476773530236244</v>
      </c>
      <c r="E47" s="31">
        <f>+'Q33'!E47*1000/'Q12'!E47</f>
        <v>37.092885234179441</v>
      </c>
      <c r="F47" s="31">
        <f>+'Q33'!F47*1000/'Q12'!F47</f>
        <v>41.949726170697389</v>
      </c>
      <c r="G47" s="31">
        <f>+'Q33'!G47*1000/'Q12'!G47</f>
        <v>38.943770819453583</v>
      </c>
      <c r="H47" s="31">
        <f>+'Q33'!H47*1000/'Q12'!H47</f>
        <v>39.863120763591503</v>
      </c>
    </row>
    <row r="48" spans="2:9" ht="14" customHeight="1" x14ac:dyDescent="0.2">
      <c r="B48" s="10" t="s">
        <v>63</v>
      </c>
      <c r="C48" s="64">
        <f>+'Q33'!C48*1000/'Q12'!C48</f>
        <v>26.339896312692964</v>
      </c>
      <c r="D48" s="31">
        <f>+'Q33'!D48*1000/'Q12'!D48</f>
        <v>33.414103923647836</v>
      </c>
      <c r="E48" s="31">
        <f>+'Q33'!E48*1000/'Q12'!E48</f>
        <v>33.50918367346943</v>
      </c>
      <c r="F48" s="31">
        <f>+'Q33'!F48*1000/'Q12'!F48</f>
        <v>27.756453154875725</v>
      </c>
      <c r="G48" s="31">
        <f>+'Q33'!G48*1000/'Q12'!G48</f>
        <v>25.436846744742518</v>
      </c>
      <c r="H48" s="31">
        <f>+'Q33'!H48*1000/'Q12'!H48</f>
        <v>25.191729192719116</v>
      </c>
    </row>
    <row r="49" spans="2:8" ht="14" customHeight="1" x14ac:dyDescent="0.2">
      <c r="B49" s="10" t="s">
        <v>69</v>
      </c>
      <c r="C49" s="64">
        <f>+'Q33'!C49*1000/'Q12'!C49</f>
        <v>49.359092006761699</v>
      </c>
      <c r="D49" s="31">
        <f>+'Q33'!D49*1000/'Q12'!D49</f>
        <v>40.472222222222214</v>
      </c>
      <c r="E49" s="31">
        <f>+'Q33'!E49*1000/'Q12'!E49</f>
        <v>59.218515037594102</v>
      </c>
      <c r="F49" s="31">
        <f>+'Q33'!F49*1000/'Q12'!F49</f>
        <v>41.723346828610062</v>
      </c>
      <c r="G49" s="31">
        <f>+'Q33'!G49*1000/'Q12'!G49</f>
        <v>30.480808080808067</v>
      </c>
      <c r="H49" s="140" t="s">
        <v>100</v>
      </c>
    </row>
    <row r="50" spans="2:8" ht="14" customHeight="1" x14ac:dyDescent="0.2">
      <c r="B50" s="10" t="s">
        <v>64</v>
      </c>
      <c r="C50" s="64">
        <f>+'Q33'!C50*1000/'Q12'!C50</f>
        <v>28.395654315582032</v>
      </c>
      <c r="D50" s="31">
        <f>+'Q33'!D50*1000/'Q12'!D50</f>
        <v>47.390532544378694</v>
      </c>
      <c r="E50" s="31">
        <f>+'Q33'!E50*1000/'Q12'!E50</f>
        <v>27.606054570802613</v>
      </c>
      <c r="F50" s="31">
        <f>+'Q33'!F50*1000/'Q12'!F50</f>
        <v>33.084457061745901</v>
      </c>
      <c r="G50" s="31">
        <f>+'Q33'!G50*1000/'Q12'!G50</f>
        <v>18.489350081922449</v>
      </c>
      <c r="H50" s="31">
        <f>+'Q33'!H50*1000/'Q12'!H50</f>
        <v>19.410416666666571</v>
      </c>
    </row>
    <row r="51" spans="2:8" ht="14" customHeight="1" x14ac:dyDescent="0.2">
      <c r="B51" s="10" t="s">
        <v>65</v>
      </c>
      <c r="C51" s="64">
        <f>+'Q33'!C51*1000/'Q12'!C51</f>
        <v>31.225271276934127</v>
      </c>
      <c r="D51" s="31">
        <f>+'Q33'!D51*1000/'Q12'!D51</f>
        <v>36.411394066684103</v>
      </c>
      <c r="E51" s="31">
        <f>+'Q33'!E51*1000/'Q12'!E51</f>
        <v>31.610628439038628</v>
      </c>
      <c r="F51" s="31">
        <f>+'Q33'!F51*1000/'Q12'!F51</f>
        <v>26.365097265294931</v>
      </c>
      <c r="G51" s="31">
        <f>+'Q33'!G51*1000/'Q12'!G51</f>
        <v>60.628817707778929</v>
      </c>
      <c r="H51" s="31">
        <f>+'Q33'!H51*1000/'Q12'!H51</f>
        <v>27.978519815532</v>
      </c>
    </row>
    <row r="52" spans="2:8" ht="14" customHeight="1" x14ac:dyDescent="0.2">
      <c r="B52" s="10" t="s">
        <v>66</v>
      </c>
      <c r="C52" s="64">
        <f>+'Q33'!C52*1000/'Q12'!C52</f>
        <v>25.264759757643976</v>
      </c>
      <c r="D52" s="31">
        <f>+'Q33'!D52*1000/'Q12'!D52</f>
        <v>33.94744525547447</v>
      </c>
      <c r="E52" s="31">
        <f>+'Q33'!E52*1000/'Q12'!E52</f>
        <v>25.462211614956281</v>
      </c>
      <c r="F52" s="31">
        <f>+'Q33'!F52*1000/'Q12'!F52</f>
        <v>26.173182173573142</v>
      </c>
      <c r="G52" s="31">
        <f>+'Q33'!G52*1000/'Q12'!G52</f>
        <v>25.617283950617292</v>
      </c>
      <c r="H52" s="31">
        <f>+'Q33'!H52*1000/'Q12'!H52</f>
        <v>16.699432892249536</v>
      </c>
    </row>
    <row r="53" spans="2:8" ht="14" customHeight="1" x14ac:dyDescent="0.2">
      <c r="B53" s="10" t="s">
        <v>67</v>
      </c>
      <c r="C53" s="64">
        <f>+'Q33'!C53*1000/'Q12'!C53</f>
        <v>28.469515342701381</v>
      </c>
      <c r="D53" s="31">
        <f>+'Q33'!D53*1000/'Q12'!D53</f>
        <v>33.569262577532719</v>
      </c>
      <c r="E53" s="31">
        <f>+'Q33'!E53*1000/'Q12'!E53</f>
        <v>32.448667540410597</v>
      </c>
      <c r="F53" s="31">
        <f>+'Q33'!F53*1000/'Q12'!F53</f>
        <v>28.541744920607634</v>
      </c>
      <c r="G53" s="31">
        <f>+'Q33'!G53*1000/'Q12'!G53</f>
        <v>23.62779802186359</v>
      </c>
      <c r="H53" s="31">
        <f>+'Q33'!H53*1000/'Q12'!H53</f>
        <v>17.381717960496044</v>
      </c>
    </row>
    <row r="54" spans="2:8" ht="14" customHeight="1" x14ac:dyDescent="0.2">
      <c r="B54" s="87" t="s">
        <v>68</v>
      </c>
      <c r="C54" s="150">
        <f>+'Q33'!C54*1000/'Q12'!C54</f>
        <v>13.692307692307692</v>
      </c>
      <c r="D54" s="51">
        <f>+'Q33'!D54*1000/'Q12'!D54</f>
        <v>15.666666666666664</v>
      </c>
      <c r="E54" s="51">
        <f>+'Q33'!E54*1000/'Q12'!E54</f>
        <v>12</v>
      </c>
      <c r="F54" s="142" t="s">
        <v>100</v>
      </c>
      <c r="G54" s="142" t="s">
        <v>100</v>
      </c>
      <c r="H54" s="142" t="s">
        <v>100</v>
      </c>
    </row>
    <row r="55" spans="2:8" ht="10" x14ac:dyDescent="0.2">
      <c r="B55" s="186" t="s">
        <v>248</v>
      </c>
      <c r="C55" s="186"/>
      <c r="D55" s="186"/>
      <c r="E55" s="186"/>
      <c r="F55" s="186"/>
    </row>
  </sheetData>
  <mergeCells count="9">
    <mergeCell ref="B55:F55"/>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55"/>
  <sheetViews>
    <sheetView workbookViewId="0">
      <selection activeCell="B35" sqref="B35"/>
    </sheetView>
  </sheetViews>
  <sheetFormatPr defaultColWidth="9.1796875" defaultRowHeight="10" outlineLevelRow="1" x14ac:dyDescent="0.2"/>
  <cols>
    <col min="1" max="1" width="3.6328125" style="10" customWidth="1"/>
    <col min="2" max="2" width="67.453125" style="10" customWidth="1"/>
    <col min="3" max="3" width="9.453125" style="11" customWidth="1"/>
    <col min="4" max="4" width="8.81640625" style="11" customWidth="1"/>
    <col min="5" max="5" width="13.453125" style="11" customWidth="1"/>
    <col min="6" max="6" width="14.81640625" style="11" customWidth="1"/>
    <col min="7" max="7" width="12.81640625" style="11" customWidth="1"/>
    <col min="8" max="17" width="9.1796875" style="10"/>
    <col min="18" max="18" width="51.1796875" style="10" customWidth="1"/>
    <col min="19" max="26" width="9.81640625" style="10" customWidth="1"/>
    <col min="27" max="273" width="9.1796875" style="10"/>
    <col min="274" max="274" width="51.1796875" style="10" customWidth="1"/>
    <col min="275" max="282" width="9.81640625" style="10" customWidth="1"/>
    <col min="283" max="529" width="9.1796875" style="10"/>
    <col min="530" max="530" width="51.1796875" style="10" customWidth="1"/>
    <col min="531" max="538" width="9.81640625" style="10" customWidth="1"/>
    <col min="539" max="785" width="9.1796875" style="10"/>
    <col min="786" max="786" width="51.1796875" style="10" customWidth="1"/>
    <col min="787" max="794" width="9.81640625" style="10" customWidth="1"/>
    <col min="795" max="1041" width="9.1796875" style="10"/>
    <col min="1042" max="1042" width="51.1796875" style="10" customWidth="1"/>
    <col min="1043" max="1050" width="9.81640625" style="10" customWidth="1"/>
    <col min="1051" max="1297" width="9.1796875" style="10"/>
    <col min="1298" max="1298" width="51.1796875" style="10" customWidth="1"/>
    <col min="1299" max="1306" width="9.81640625" style="10" customWidth="1"/>
    <col min="1307" max="1553" width="9.1796875" style="10"/>
    <col min="1554" max="1554" width="51.1796875" style="10" customWidth="1"/>
    <col min="1555" max="1562" width="9.81640625" style="10" customWidth="1"/>
    <col min="1563" max="1809" width="9.1796875" style="10"/>
    <col min="1810" max="1810" width="51.1796875" style="10" customWidth="1"/>
    <col min="1811" max="1818" width="9.81640625" style="10" customWidth="1"/>
    <col min="1819" max="2065" width="9.1796875" style="10"/>
    <col min="2066" max="2066" width="51.1796875" style="10" customWidth="1"/>
    <col min="2067" max="2074" width="9.81640625" style="10" customWidth="1"/>
    <col min="2075" max="2321" width="9.1796875" style="10"/>
    <col min="2322" max="2322" width="51.1796875" style="10" customWidth="1"/>
    <col min="2323" max="2330" width="9.81640625" style="10" customWidth="1"/>
    <col min="2331" max="2577" width="9.1796875" style="10"/>
    <col min="2578" max="2578" width="51.1796875" style="10" customWidth="1"/>
    <col min="2579" max="2586" width="9.81640625" style="10" customWidth="1"/>
    <col min="2587" max="2833" width="9.1796875" style="10"/>
    <col min="2834" max="2834" width="51.1796875" style="10" customWidth="1"/>
    <col min="2835" max="2842" width="9.81640625" style="10" customWidth="1"/>
    <col min="2843" max="3089" width="9.1796875" style="10"/>
    <col min="3090" max="3090" width="51.1796875" style="10" customWidth="1"/>
    <col min="3091" max="3098" width="9.81640625" style="10" customWidth="1"/>
    <col min="3099" max="3345" width="9.1796875" style="10"/>
    <col min="3346" max="3346" width="51.1796875" style="10" customWidth="1"/>
    <col min="3347" max="3354" width="9.81640625" style="10" customWidth="1"/>
    <col min="3355" max="3601" width="9.1796875" style="10"/>
    <col min="3602" max="3602" width="51.1796875" style="10" customWidth="1"/>
    <col min="3603" max="3610" width="9.81640625" style="10" customWidth="1"/>
    <col min="3611" max="3857" width="9.1796875" style="10"/>
    <col min="3858" max="3858" width="51.1796875" style="10" customWidth="1"/>
    <col min="3859" max="3866" width="9.81640625" style="10" customWidth="1"/>
    <col min="3867" max="4113" width="9.1796875" style="10"/>
    <col min="4114" max="4114" width="51.1796875" style="10" customWidth="1"/>
    <col min="4115" max="4122" width="9.81640625" style="10" customWidth="1"/>
    <col min="4123" max="4369" width="9.1796875" style="10"/>
    <col min="4370" max="4370" width="51.1796875" style="10" customWidth="1"/>
    <col min="4371" max="4378" width="9.81640625" style="10" customWidth="1"/>
    <col min="4379" max="4625" width="9.1796875" style="10"/>
    <col min="4626" max="4626" width="51.1796875" style="10" customWidth="1"/>
    <col min="4627" max="4634" width="9.81640625" style="10" customWidth="1"/>
    <col min="4635" max="4881" width="9.1796875" style="10"/>
    <col min="4882" max="4882" width="51.1796875" style="10" customWidth="1"/>
    <col min="4883" max="4890" width="9.81640625" style="10" customWidth="1"/>
    <col min="4891" max="5137" width="9.1796875" style="10"/>
    <col min="5138" max="5138" width="51.1796875" style="10" customWidth="1"/>
    <col min="5139" max="5146" width="9.81640625" style="10" customWidth="1"/>
    <col min="5147" max="5393" width="9.1796875" style="10"/>
    <col min="5394" max="5394" width="51.1796875" style="10" customWidth="1"/>
    <col min="5395" max="5402" width="9.81640625" style="10" customWidth="1"/>
    <col min="5403" max="5649" width="9.1796875" style="10"/>
    <col min="5650" max="5650" width="51.1796875" style="10" customWidth="1"/>
    <col min="5651" max="5658" width="9.81640625" style="10" customWidth="1"/>
    <col min="5659" max="5905" width="9.1796875" style="10"/>
    <col min="5906" max="5906" width="51.1796875" style="10" customWidth="1"/>
    <col min="5907" max="5914" width="9.81640625" style="10" customWidth="1"/>
    <col min="5915" max="6161" width="9.1796875" style="10"/>
    <col min="6162" max="6162" width="51.1796875" style="10" customWidth="1"/>
    <col min="6163" max="6170" width="9.81640625" style="10" customWidth="1"/>
    <col min="6171" max="6417" width="9.1796875" style="10"/>
    <col min="6418" max="6418" width="51.1796875" style="10" customWidth="1"/>
    <col min="6419" max="6426" width="9.81640625" style="10" customWidth="1"/>
    <col min="6427" max="6673" width="9.1796875" style="10"/>
    <col min="6674" max="6674" width="51.1796875" style="10" customWidth="1"/>
    <col min="6675" max="6682" width="9.81640625" style="10" customWidth="1"/>
    <col min="6683" max="6929" width="9.1796875" style="10"/>
    <col min="6930" max="6930" width="51.1796875" style="10" customWidth="1"/>
    <col min="6931" max="6938" width="9.81640625" style="10" customWidth="1"/>
    <col min="6939" max="7185" width="9.1796875" style="10"/>
    <col min="7186" max="7186" width="51.1796875" style="10" customWidth="1"/>
    <col min="7187" max="7194" width="9.81640625" style="10" customWidth="1"/>
    <col min="7195" max="7441" width="9.1796875" style="10"/>
    <col min="7442" max="7442" width="51.1796875" style="10" customWidth="1"/>
    <col min="7443" max="7450" width="9.81640625" style="10" customWidth="1"/>
    <col min="7451" max="7697" width="9.1796875" style="10"/>
    <col min="7698" max="7698" width="51.1796875" style="10" customWidth="1"/>
    <col min="7699" max="7706" width="9.81640625" style="10" customWidth="1"/>
    <col min="7707" max="7953" width="9.1796875" style="10"/>
    <col min="7954" max="7954" width="51.1796875" style="10" customWidth="1"/>
    <col min="7955" max="7962" width="9.81640625" style="10" customWidth="1"/>
    <col min="7963" max="8209" width="9.1796875" style="10"/>
    <col min="8210" max="8210" width="51.1796875" style="10" customWidth="1"/>
    <col min="8211" max="8218" width="9.81640625" style="10" customWidth="1"/>
    <col min="8219" max="8465" width="9.1796875" style="10"/>
    <col min="8466" max="8466" width="51.1796875" style="10" customWidth="1"/>
    <col min="8467" max="8474" width="9.81640625" style="10" customWidth="1"/>
    <col min="8475" max="8721" width="9.1796875" style="10"/>
    <col min="8722" max="8722" width="51.1796875" style="10" customWidth="1"/>
    <col min="8723" max="8730" width="9.81640625" style="10" customWidth="1"/>
    <col min="8731" max="8977" width="9.1796875" style="10"/>
    <col min="8978" max="8978" width="51.1796875" style="10" customWidth="1"/>
    <col min="8979" max="8986" width="9.81640625" style="10" customWidth="1"/>
    <col min="8987" max="9233" width="9.1796875" style="10"/>
    <col min="9234" max="9234" width="51.1796875" style="10" customWidth="1"/>
    <col min="9235" max="9242" width="9.81640625" style="10" customWidth="1"/>
    <col min="9243" max="9489" width="9.1796875" style="10"/>
    <col min="9490" max="9490" width="51.1796875" style="10" customWidth="1"/>
    <col min="9491" max="9498" width="9.81640625" style="10" customWidth="1"/>
    <col min="9499" max="9745" width="9.1796875" style="10"/>
    <col min="9746" max="9746" width="51.1796875" style="10" customWidth="1"/>
    <col min="9747" max="9754" width="9.81640625" style="10" customWidth="1"/>
    <col min="9755" max="10001" width="9.1796875" style="10"/>
    <col min="10002" max="10002" width="51.1796875" style="10" customWidth="1"/>
    <col min="10003" max="10010" width="9.81640625" style="10" customWidth="1"/>
    <col min="10011" max="10257" width="9.1796875" style="10"/>
    <col min="10258" max="10258" width="51.1796875" style="10" customWidth="1"/>
    <col min="10259" max="10266" width="9.81640625" style="10" customWidth="1"/>
    <col min="10267" max="10513" width="9.1796875" style="10"/>
    <col min="10514" max="10514" width="51.1796875" style="10" customWidth="1"/>
    <col min="10515" max="10522" width="9.81640625" style="10" customWidth="1"/>
    <col min="10523" max="10769" width="9.1796875" style="10"/>
    <col min="10770" max="10770" width="51.1796875" style="10" customWidth="1"/>
    <col min="10771" max="10778" width="9.81640625" style="10" customWidth="1"/>
    <col min="10779" max="11025" width="9.1796875" style="10"/>
    <col min="11026" max="11026" width="51.1796875" style="10" customWidth="1"/>
    <col min="11027" max="11034" width="9.81640625" style="10" customWidth="1"/>
    <col min="11035" max="11281" width="9.1796875" style="10"/>
    <col min="11282" max="11282" width="51.1796875" style="10" customWidth="1"/>
    <col min="11283" max="11290" width="9.81640625" style="10" customWidth="1"/>
    <col min="11291" max="11537" width="9.1796875" style="10"/>
    <col min="11538" max="11538" width="51.1796875" style="10" customWidth="1"/>
    <col min="11539" max="11546" width="9.81640625" style="10" customWidth="1"/>
    <col min="11547" max="11793" width="9.1796875" style="10"/>
    <col min="11794" max="11794" width="51.1796875" style="10" customWidth="1"/>
    <col min="11795" max="11802" width="9.81640625" style="10" customWidth="1"/>
    <col min="11803" max="12049" width="9.1796875" style="10"/>
    <col min="12050" max="12050" width="51.1796875" style="10" customWidth="1"/>
    <col min="12051" max="12058" width="9.81640625" style="10" customWidth="1"/>
    <col min="12059" max="12305" width="9.1796875" style="10"/>
    <col min="12306" max="12306" width="51.1796875" style="10" customWidth="1"/>
    <col min="12307" max="12314" width="9.81640625" style="10" customWidth="1"/>
    <col min="12315" max="12561" width="9.1796875" style="10"/>
    <col min="12562" max="12562" width="51.1796875" style="10" customWidth="1"/>
    <col min="12563" max="12570" width="9.81640625" style="10" customWidth="1"/>
    <col min="12571" max="12817" width="9.1796875" style="10"/>
    <col min="12818" max="12818" width="51.1796875" style="10" customWidth="1"/>
    <col min="12819" max="12826" width="9.81640625" style="10" customWidth="1"/>
    <col min="12827" max="13073" width="9.1796875" style="10"/>
    <col min="13074" max="13074" width="51.1796875" style="10" customWidth="1"/>
    <col min="13075" max="13082" width="9.81640625" style="10" customWidth="1"/>
    <col min="13083" max="13329" width="9.1796875" style="10"/>
    <col min="13330" max="13330" width="51.1796875" style="10" customWidth="1"/>
    <col min="13331" max="13338" width="9.81640625" style="10" customWidth="1"/>
    <col min="13339" max="13585" width="9.1796875" style="10"/>
    <col min="13586" max="13586" width="51.1796875" style="10" customWidth="1"/>
    <col min="13587" max="13594" width="9.81640625" style="10" customWidth="1"/>
    <col min="13595" max="13841" width="9.1796875" style="10"/>
    <col min="13842" max="13842" width="51.1796875" style="10" customWidth="1"/>
    <col min="13843" max="13850" width="9.81640625" style="10" customWidth="1"/>
    <col min="13851" max="14097" width="9.1796875" style="10"/>
    <col min="14098" max="14098" width="51.1796875" style="10" customWidth="1"/>
    <col min="14099" max="14106" width="9.81640625" style="10" customWidth="1"/>
    <col min="14107" max="14353" width="9.1796875" style="10"/>
    <col min="14354" max="14354" width="51.1796875" style="10" customWidth="1"/>
    <col min="14355" max="14362" width="9.81640625" style="10" customWidth="1"/>
    <col min="14363" max="14609" width="9.1796875" style="10"/>
    <col min="14610" max="14610" width="51.1796875" style="10" customWidth="1"/>
    <col min="14611" max="14618" width="9.81640625" style="10" customWidth="1"/>
    <col min="14619" max="14865" width="9.1796875" style="10"/>
    <col min="14866" max="14866" width="51.1796875" style="10" customWidth="1"/>
    <col min="14867" max="14874" width="9.81640625" style="10" customWidth="1"/>
    <col min="14875" max="15121" width="9.1796875" style="10"/>
    <col min="15122" max="15122" width="51.1796875" style="10" customWidth="1"/>
    <col min="15123" max="15130" width="9.81640625" style="10" customWidth="1"/>
    <col min="15131" max="15377" width="9.1796875" style="10"/>
    <col min="15378" max="15378" width="51.1796875" style="10" customWidth="1"/>
    <col min="15379" max="15386" width="9.81640625" style="10" customWidth="1"/>
    <col min="15387" max="15633" width="9.1796875" style="10"/>
    <col min="15634" max="15634" width="51.1796875" style="10" customWidth="1"/>
    <col min="15635" max="15642" width="9.81640625" style="10" customWidth="1"/>
    <col min="15643" max="15889" width="9.1796875" style="10"/>
    <col min="15890" max="15890" width="51.1796875" style="10" customWidth="1"/>
    <col min="15891" max="15898" width="9.81640625" style="10" customWidth="1"/>
    <col min="15899" max="16384" width="9.1796875" style="10"/>
  </cols>
  <sheetData>
    <row r="1" spans="2:9" s="1" customFormat="1" ht="17.25" customHeight="1" x14ac:dyDescent="0.3">
      <c r="B1" s="40"/>
      <c r="C1" s="85"/>
      <c r="D1" s="86"/>
      <c r="E1" s="3"/>
      <c r="F1" s="3"/>
      <c r="G1" s="36" t="s">
        <v>229</v>
      </c>
    </row>
    <row r="2" spans="2:9" s="1" customFormat="1" ht="28.5" customHeight="1" x14ac:dyDescent="0.3">
      <c r="B2" s="178" t="s">
        <v>217</v>
      </c>
      <c r="C2" s="178"/>
      <c r="D2" s="178"/>
      <c r="E2" s="178"/>
      <c r="F2" s="178"/>
      <c r="G2" s="178"/>
    </row>
    <row r="3" spans="2:9" s="1" customFormat="1" ht="15.75" customHeight="1" x14ac:dyDescent="0.3">
      <c r="B3" s="179">
        <v>2022</v>
      </c>
      <c r="C3" s="179"/>
      <c r="D3" s="179"/>
      <c r="E3" s="179"/>
      <c r="F3" s="179"/>
      <c r="G3" s="179"/>
    </row>
    <row r="4" spans="2:9" ht="15" customHeight="1" x14ac:dyDescent="0.2">
      <c r="B4" s="10" t="s">
        <v>115</v>
      </c>
      <c r="C4" s="88"/>
      <c r="D4" s="89"/>
      <c r="E4" s="89"/>
      <c r="F4" s="90"/>
      <c r="G4" s="11" t="s">
        <v>94</v>
      </c>
    </row>
    <row r="5" spans="2:9" ht="20.25" customHeight="1" x14ac:dyDescent="0.2">
      <c r="B5" s="53" t="s">
        <v>113</v>
      </c>
      <c r="C5" s="180" t="s">
        <v>40</v>
      </c>
      <c r="D5" s="198" t="s">
        <v>41</v>
      </c>
      <c r="E5" s="198"/>
      <c r="F5" s="198"/>
      <c r="G5" s="180" t="s">
        <v>135</v>
      </c>
    </row>
    <row r="6" spans="2:9" ht="14.5" customHeight="1" x14ac:dyDescent="0.2">
      <c r="B6" s="37"/>
      <c r="C6" s="180"/>
      <c r="D6" s="180" t="s">
        <v>0</v>
      </c>
      <c r="E6" s="180" t="s">
        <v>93</v>
      </c>
      <c r="F6" s="180" t="s">
        <v>237</v>
      </c>
      <c r="G6" s="180"/>
    </row>
    <row r="7" spans="2:9" ht="19.5" customHeight="1" x14ac:dyDescent="0.25">
      <c r="B7" s="43" t="s">
        <v>46</v>
      </c>
      <c r="C7" s="180"/>
      <c r="D7" s="180" t="s">
        <v>0</v>
      </c>
      <c r="E7" s="180" t="s">
        <v>42</v>
      </c>
      <c r="F7" s="180" t="s">
        <v>43</v>
      </c>
      <c r="G7" s="180"/>
    </row>
    <row r="8" spans="2:9" ht="14" customHeight="1" x14ac:dyDescent="0.25">
      <c r="B8" s="40" t="s">
        <v>0</v>
      </c>
      <c r="C8" s="67">
        <v>285719.57700000139</v>
      </c>
      <c r="D8" s="67">
        <v>272206.89100000117</v>
      </c>
      <c r="E8" s="67">
        <v>153002.33699999843</v>
      </c>
      <c r="F8" s="67">
        <v>119204.55400000021</v>
      </c>
      <c r="G8" s="67">
        <v>13512.685999999883</v>
      </c>
    </row>
    <row r="9" spans="2:9" ht="14" customHeight="1" x14ac:dyDescent="0.2">
      <c r="B9" s="10" t="s">
        <v>53</v>
      </c>
      <c r="C9" s="13">
        <v>1346.5529999999992</v>
      </c>
      <c r="D9" s="13">
        <v>1009.1780000000007</v>
      </c>
      <c r="E9" s="13">
        <v>560.04299999999978</v>
      </c>
      <c r="F9" s="13">
        <v>449.13500000000033</v>
      </c>
      <c r="G9" s="13">
        <v>337.37499999999943</v>
      </c>
    </row>
    <row r="10" spans="2:9" ht="14" customHeight="1" x14ac:dyDescent="0.2">
      <c r="B10" s="10" t="s">
        <v>47</v>
      </c>
      <c r="C10" s="13">
        <v>1266.6850000000004</v>
      </c>
      <c r="D10" s="13">
        <v>1226.3550000000005</v>
      </c>
      <c r="E10" s="13">
        <v>933.34500000000003</v>
      </c>
      <c r="F10" s="13">
        <v>293.0100000000001</v>
      </c>
      <c r="G10" s="13">
        <v>40.330000000000005</v>
      </c>
    </row>
    <row r="11" spans="2:9" ht="14" customHeight="1" x14ac:dyDescent="0.2">
      <c r="B11" s="10" t="s">
        <v>48</v>
      </c>
      <c r="C11" s="13">
        <f>+SUM(C12:C35)</f>
        <v>69122.18700000002</v>
      </c>
      <c r="D11" s="13">
        <f t="shared" ref="D11:G11" si="0">+SUM(D12:D35)</f>
        <v>63325.842999999993</v>
      </c>
      <c r="E11" s="13">
        <f t="shared" si="0"/>
        <v>36537.561000000009</v>
      </c>
      <c r="F11" s="13">
        <f t="shared" si="0"/>
        <v>26788.281999999996</v>
      </c>
      <c r="G11" s="13">
        <f t="shared" si="0"/>
        <v>5796.3440000000019</v>
      </c>
    </row>
    <row r="12" spans="2:9" s="99" customFormat="1" ht="14" hidden="1" customHeight="1" outlineLevel="1" x14ac:dyDescent="0.35">
      <c r="B12" s="100" t="s">
        <v>291</v>
      </c>
      <c r="C12" s="154">
        <v>5345.9180000000069</v>
      </c>
      <c r="D12" s="154">
        <v>4548.2959999999948</v>
      </c>
      <c r="E12" s="154">
        <v>2771.4229999999975</v>
      </c>
      <c r="F12" s="154">
        <v>1776.8729999999982</v>
      </c>
      <c r="G12" s="154">
        <v>797.62200000000121</v>
      </c>
      <c r="H12" s="14"/>
      <c r="I12" s="14"/>
    </row>
    <row r="13" spans="2:9" s="99" customFormat="1" ht="14" hidden="1" customHeight="1" outlineLevel="1" x14ac:dyDescent="0.35">
      <c r="B13" s="100" t="s">
        <v>292</v>
      </c>
      <c r="C13" s="154">
        <v>2361.523999999999</v>
      </c>
      <c r="D13" s="154">
        <v>2236.7429999999999</v>
      </c>
      <c r="E13" s="154">
        <v>651.66600000000017</v>
      </c>
      <c r="F13" s="154">
        <v>1585.0770000000005</v>
      </c>
      <c r="G13" s="154">
        <v>124.78100000000005</v>
      </c>
      <c r="H13" s="14"/>
      <c r="I13" s="14"/>
    </row>
    <row r="14" spans="2:9" s="99" customFormat="1" ht="14" hidden="1" customHeight="1" outlineLevel="1" x14ac:dyDescent="0.35">
      <c r="B14" s="100" t="s">
        <v>293</v>
      </c>
      <c r="C14" s="154">
        <v>325.42</v>
      </c>
      <c r="D14" s="154">
        <v>325.42</v>
      </c>
      <c r="E14" s="154">
        <v>211.88900000000001</v>
      </c>
      <c r="F14" s="154">
        <v>113.53100000000001</v>
      </c>
      <c r="G14" s="167" t="s">
        <v>100</v>
      </c>
      <c r="H14" s="14"/>
      <c r="I14" s="14"/>
    </row>
    <row r="15" spans="2:9" s="99" customFormat="1" ht="14" hidden="1" customHeight="1" outlineLevel="1" x14ac:dyDescent="0.35">
      <c r="B15" s="100" t="s">
        <v>294</v>
      </c>
      <c r="C15" s="154">
        <v>2656.4520000000025</v>
      </c>
      <c r="D15" s="154">
        <v>1965.0019999999988</v>
      </c>
      <c r="E15" s="154">
        <v>1159.1939999999993</v>
      </c>
      <c r="F15" s="154">
        <v>805.80800000000033</v>
      </c>
      <c r="G15" s="154">
        <v>691.45000000000016</v>
      </c>
      <c r="H15" s="14"/>
      <c r="I15" s="14"/>
    </row>
    <row r="16" spans="2:9" s="99" customFormat="1" ht="14" hidden="1" customHeight="1" outlineLevel="1" x14ac:dyDescent="0.35">
      <c r="B16" s="100" t="s">
        <v>295</v>
      </c>
      <c r="C16" s="154">
        <v>2110.4420000000005</v>
      </c>
      <c r="D16" s="154">
        <v>1789.0509999999977</v>
      </c>
      <c r="E16" s="154">
        <v>1027.4890000000003</v>
      </c>
      <c r="F16" s="154">
        <v>761.56200000000013</v>
      </c>
      <c r="G16" s="154">
        <v>321.39100000000013</v>
      </c>
      <c r="H16" s="14"/>
      <c r="I16" s="14"/>
    </row>
    <row r="17" spans="2:9" s="99" customFormat="1" ht="14" hidden="1" customHeight="1" outlineLevel="1" x14ac:dyDescent="0.35">
      <c r="B17" s="100" t="s">
        <v>296</v>
      </c>
      <c r="C17" s="154">
        <v>782.32400000000018</v>
      </c>
      <c r="D17" s="154">
        <v>707.13100000000009</v>
      </c>
      <c r="E17" s="154">
        <v>595.44599999999969</v>
      </c>
      <c r="F17" s="154">
        <v>111.68499999999997</v>
      </c>
      <c r="G17" s="154">
        <v>75.192999999999927</v>
      </c>
      <c r="H17" s="14"/>
      <c r="I17" s="14"/>
    </row>
    <row r="18" spans="2:9" s="99" customFormat="1" ht="14" hidden="1" customHeight="1" outlineLevel="1" x14ac:dyDescent="0.35">
      <c r="B18" s="100" t="s">
        <v>297</v>
      </c>
      <c r="C18" s="154">
        <v>1684.5459999999991</v>
      </c>
      <c r="D18" s="154">
        <v>1663.0919999999987</v>
      </c>
      <c r="E18" s="154">
        <v>793.31299999999999</v>
      </c>
      <c r="F18" s="154">
        <v>869.77900000000068</v>
      </c>
      <c r="G18" s="154">
        <v>21.454000000000011</v>
      </c>
      <c r="H18" s="14"/>
      <c r="I18" s="14"/>
    </row>
    <row r="19" spans="2:9" s="99" customFormat="1" ht="14" hidden="1" customHeight="1" outlineLevel="1" x14ac:dyDescent="0.35">
      <c r="B19" s="100" t="s">
        <v>298</v>
      </c>
      <c r="C19" s="154">
        <v>1582.9049999999988</v>
      </c>
      <c r="D19" s="154">
        <v>1574.8219999999997</v>
      </c>
      <c r="E19" s="154">
        <v>924.48100000000011</v>
      </c>
      <c r="F19" s="154">
        <v>650.34100000000024</v>
      </c>
      <c r="G19" s="154">
        <v>8.0829999999999966</v>
      </c>
      <c r="H19" s="14"/>
      <c r="I19" s="14"/>
    </row>
    <row r="20" spans="2:9" s="99" customFormat="1" ht="14" hidden="1" customHeight="1" outlineLevel="1" x14ac:dyDescent="0.35">
      <c r="B20" s="100" t="s">
        <v>299</v>
      </c>
      <c r="C20" s="154">
        <v>1687.5969999999998</v>
      </c>
      <c r="D20" s="154">
        <v>1678.5770000000007</v>
      </c>
      <c r="E20" s="154">
        <v>883.14899999999943</v>
      </c>
      <c r="F20" s="154">
        <v>795.42799999999954</v>
      </c>
      <c r="G20" s="154">
        <v>9.02</v>
      </c>
      <c r="H20" s="14"/>
      <c r="I20" s="14"/>
    </row>
    <row r="21" spans="2:9" s="99" customFormat="1" ht="14" hidden="1" customHeight="1" outlineLevel="1" x14ac:dyDescent="0.35">
      <c r="B21" s="100" t="s">
        <v>300</v>
      </c>
      <c r="C21" s="154">
        <v>1320.6189999999999</v>
      </c>
      <c r="D21" s="154">
        <v>1320.6189999999999</v>
      </c>
      <c r="E21" s="154">
        <v>860.48299999999983</v>
      </c>
      <c r="F21" s="154">
        <v>460.13600000000008</v>
      </c>
      <c r="G21" s="167" t="s">
        <v>100</v>
      </c>
      <c r="H21" s="14"/>
      <c r="I21" s="14"/>
    </row>
    <row r="22" spans="2:9" s="99" customFormat="1" ht="14" hidden="1" customHeight="1" outlineLevel="1" x14ac:dyDescent="0.35">
      <c r="B22" s="100" t="s">
        <v>301</v>
      </c>
      <c r="C22" s="154">
        <v>2356.9190000000003</v>
      </c>
      <c r="D22" s="154">
        <v>2218.4170000000008</v>
      </c>
      <c r="E22" s="154">
        <v>1189.2129999999993</v>
      </c>
      <c r="F22" s="154">
        <v>1029.2039999999988</v>
      </c>
      <c r="G22" s="154">
        <v>138.50199999999998</v>
      </c>
      <c r="H22" s="14"/>
      <c r="I22" s="14"/>
    </row>
    <row r="23" spans="2:9" s="99" customFormat="1" ht="14" hidden="1" customHeight="1" outlineLevel="1" x14ac:dyDescent="0.35">
      <c r="B23" s="100" t="s">
        <v>302</v>
      </c>
      <c r="C23" s="154">
        <v>3454.4069999999988</v>
      </c>
      <c r="D23" s="154">
        <v>3452.8989999999985</v>
      </c>
      <c r="E23" s="154">
        <v>802.90099999999973</v>
      </c>
      <c r="F23" s="154">
        <v>2649.9979999999991</v>
      </c>
      <c r="G23" s="154">
        <v>1.5079999999999991</v>
      </c>
      <c r="H23" s="14"/>
      <c r="I23" s="14"/>
    </row>
    <row r="24" spans="2:9" s="99" customFormat="1" ht="14" hidden="1" customHeight="1" outlineLevel="1" x14ac:dyDescent="0.35">
      <c r="B24" s="100" t="s">
        <v>303</v>
      </c>
      <c r="C24" s="154">
        <v>5189.2189999999973</v>
      </c>
      <c r="D24" s="154">
        <v>4757.4239999999927</v>
      </c>
      <c r="E24" s="154">
        <v>3513.0650000000069</v>
      </c>
      <c r="F24" s="154">
        <v>1244.3589999999988</v>
      </c>
      <c r="G24" s="154">
        <v>431.79499999999973</v>
      </c>
      <c r="H24" s="14"/>
      <c r="I24" s="14"/>
    </row>
    <row r="25" spans="2:9" s="99" customFormat="1" ht="14" hidden="1" customHeight="1" outlineLevel="1" x14ac:dyDescent="0.35">
      <c r="B25" s="100" t="s">
        <v>304</v>
      </c>
      <c r="C25" s="154">
        <v>3067.1009999999987</v>
      </c>
      <c r="D25" s="154">
        <v>2693.5140000000001</v>
      </c>
      <c r="E25" s="154">
        <v>1220.5209999999997</v>
      </c>
      <c r="F25" s="154">
        <v>1472.9930000000004</v>
      </c>
      <c r="G25" s="154">
        <v>373.58700000000016</v>
      </c>
      <c r="H25" s="14"/>
      <c r="I25" s="14"/>
    </row>
    <row r="26" spans="2:9" s="99" customFormat="1" ht="14" hidden="1" customHeight="1" outlineLevel="1" x14ac:dyDescent="0.35">
      <c r="B26" s="100" t="s">
        <v>305</v>
      </c>
      <c r="C26" s="154">
        <v>2314.1489999999985</v>
      </c>
      <c r="D26" s="154">
        <v>2284.8089999999993</v>
      </c>
      <c r="E26" s="154">
        <v>1756.4230000000005</v>
      </c>
      <c r="F26" s="154">
        <v>528.38599999999985</v>
      </c>
      <c r="G26" s="154">
        <v>29.340000000000007</v>
      </c>
      <c r="H26" s="14"/>
      <c r="I26" s="14"/>
    </row>
    <row r="27" spans="2:9" s="99" customFormat="1" ht="14" hidden="1" customHeight="1" outlineLevel="1" x14ac:dyDescent="0.35">
      <c r="B27" s="100" t="s">
        <v>306</v>
      </c>
      <c r="C27" s="154">
        <v>6079.9450000000052</v>
      </c>
      <c r="D27" s="154">
        <v>5509.6540000000014</v>
      </c>
      <c r="E27" s="154">
        <v>3483.1030000000046</v>
      </c>
      <c r="F27" s="154">
        <v>2026.5509999999967</v>
      </c>
      <c r="G27" s="154">
        <v>570.29100000000017</v>
      </c>
      <c r="H27" s="14"/>
      <c r="I27" s="14"/>
    </row>
    <row r="28" spans="2:9" s="99" customFormat="1" ht="14" hidden="1" customHeight="1" outlineLevel="1" x14ac:dyDescent="0.35">
      <c r="B28" s="100" t="s">
        <v>307</v>
      </c>
      <c r="C28" s="154">
        <v>1914.1559999999995</v>
      </c>
      <c r="D28" s="154">
        <v>1910.1369999999997</v>
      </c>
      <c r="E28" s="154">
        <v>1529.0770000000014</v>
      </c>
      <c r="F28" s="154">
        <v>381.06</v>
      </c>
      <c r="G28" s="154">
        <v>4.0190000000000019</v>
      </c>
      <c r="H28" s="14"/>
      <c r="I28" s="14"/>
    </row>
    <row r="29" spans="2:9" s="99" customFormat="1" ht="14" hidden="1" customHeight="1" outlineLevel="1" x14ac:dyDescent="0.35">
      <c r="B29" s="100" t="s">
        <v>308</v>
      </c>
      <c r="C29" s="154">
        <v>6211.5339999999997</v>
      </c>
      <c r="D29" s="154">
        <v>6172.7200000000021</v>
      </c>
      <c r="E29" s="154">
        <v>2414.6880000000019</v>
      </c>
      <c r="F29" s="154">
        <v>3758.0320000000033</v>
      </c>
      <c r="G29" s="154">
        <v>38.813999999999993</v>
      </c>
      <c r="H29" s="14"/>
      <c r="I29" s="14"/>
    </row>
    <row r="30" spans="2:9" s="99" customFormat="1" ht="14" hidden="1" customHeight="1" outlineLevel="1" x14ac:dyDescent="0.35">
      <c r="B30" s="100" t="s">
        <v>309</v>
      </c>
      <c r="C30" s="154">
        <v>4346.6039999999957</v>
      </c>
      <c r="D30" s="154">
        <v>3610.0240000000003</v>
      </c>
      <c r="E30" s="154">
        <v>2441.168000000001</v>
      </c>
      <c r="F30" s="154">
        <v>1168.856</v>
      </c>
      <c r="G30" s="154">
        <v>736.57999999999925</v>
      </c>
      <c r="H30" s="14"/>
      <c r="I30" s="14"/>
    </row>
    <row r="31" spans="2:9" s="99" customFormat="1" ht="14" hidden="1" customHeight="1" outlineLevel="1" x14ac:dyDescent="0.35">
      <c r="B31" s="100" t="s">
        <v>310</v>
      </c>
      <c r="C31" s="154">
        <v>4859.8849999999993</v>
      </c>
      <c r="D31" s="154">
        <v>3804.2810000000004</v>
      </c>
      <c r="E31" s="154">
        <v>1755.162</v>
      </c>
      <c r="F31" s="154">
        <v>2049.1190000000006</v>
      </c>
      <c r="G31" s="154">
        <v>1055.6040000000014</v>
      </c>
      <c r="H31" s="14"/>
      <c r="I31" s="14"/>
    </row>
    <row r="32" spans="2:9" s="99" customFormat="1" ht="14" hidden="1" customHeight="1" outlineLevel="1" x14ac:dyDescent="0.35">
      <c r="B32" s="100" t="s">
        <v>311</v>
      </c>
      <c r="C32" s="154">
        <v>1369.8059999999989</v>
      </c>
      <c r="D32" s="154">
        <v>1323.9840000000006</v>
      </c>
      <c r="E32" s="154">
        <v>852.1129999999996</v>
      </c>
      <c r="F32" s="154">
        <v>471.87099999999987</v>
      </c>
      <c r="G32" s="154">
        <v>45.821999999999989</v>
      </c>
      <c r="H32" s="14"/>
      <c r="I32" s="14"/>
    </row>
    <row r="33" spans="2:9" s="99" customFormat="1" ht="14" hidden="1" customHeight="1" outlineLevel="1" x14ac:dyDescent="0.35">
      <c r="B33" s="100" t="s">
        <v>312</v>
      </c>
      <c r="C33" s="154">
        <v>969.62900000000025</v>
      </c>
      <c r="D33" s="154">
        <v>697.87399999999957</v>
      </c>
      <c r="E33" s="154">
        <v>222.60899999999992</v>
      </c>
      <c r="F33" s="154">
        <v>475.26499999999982</v>
      </c>
      <c r="G33" s="154">
        <v>271.75500000000022</v>
      </c>
      <c r="H33" s="14"/>
      <c r="I33" s="14"/>
    </row>
    <row r="34" spans="2:9" s="99" customFormat="1" ht="14" hidden="1" customHeight="1" outlineLevel="1" x14ac:dyDescent="0.35">
      <c r="B34" s="100" t="s">
        <v>313</v>
      </c>
      <c r="C34" s="154">
        <v>1017.9609999999997</v>
      </c>
      <c r="D34" s="154">
        <v>999.06500000000028</v>
      </c>
      <c r="E34" s="154">
        <v>736.22999999999945</v>
      </c>
      <c r="F34" s="154">
        <v>262.83500000000004</v>
      </c>
      <c r="G34" s="154">
        <v>18.895999999999994</v>
      </c>
      <c r="H34" s="14"/>
      <c r="I34" s="14"/>
    </row>
    <row r="35" spans="2:9" s="99" customFormat="1" ht="14" hidden="1" customHeight="1" outlineLevel="1" x14ac:dyDescent="0.35">
      <c r="B35" s="100" t="s">
        <v>314</v>
      </c>
      <c r="C35" s="154">
        <v>6113.1249999999982</v>
      </c>
      <c r="D35" s="154">
        <v>6082.2880000000114</v>
      </c>
      <c r="E35" s="154">
        <v>4742.7549999999965</v>
      </c>
      <c r="F35" s="154">
        <v>1339.5329999999992</v>
      </c>
      <c r="G35" s="154">
        <v>30.837000000000039</v>
      </c>
      <c r="H35" s="14"/>
      <c r="I35" s="14"/>
    </row>
    <row r="36" spans="2:9" s="1" customFormat="1" ht="14" customHeight="1" collapsed="1" x14ac:dyDescent="0.3">
      <c r="B36" s="101" t="s">
        <v>57</v>
      </c>
      <c r="C36" s="13">
        <v>5862.6230000000032</v>
      </c>
      <c r="D36" s="13">
        <v>5862.6230000000032</v>
      </c>
      <c r="E36" s="13">
        <v>2429.9399999999991</v>
      </c>
      <c r="F36" s="13">
        <v>3432.6829999999982</v>
      </c>
      <c r="G36" s="153" t="s">
        <v>100</v>
      </c>
      <c r="H36" s="79"/>
    </row>
    <row r="37" spans="2:9" s="1" customFormat="1" ht="14" customHeight="1" x14ac:dyDescent="0.3">
      <c r="B37" s="101" t="s">
        <v>58</v>
      </c>
      <c r="C37" s="13">
        <v>3801.8260000000014</v>
      </c>
      <c r="D37" s="13">
        <v>3674.6100000000029</v>
      </c>
      <c r="E37" s="13">
        <v>1666.3640000000012</v>
      </c>
      <c r="F37" s="13">
        <v>2008.2460000000001</v>
      </c>
      <c r="G37" s="13">
        <v>127.21599999999999</v>
      </c>
      <c r="H37" s="79"/>
    </row>
    <row r="38" spans="2:9" s="1" customFormat="1" ht="14" customHeight="1" x14ac:dyDescent="0.3">
      <c r="B38" s="103" t="s">
        <v>49</v>
      </c>
      <c r="C38" s="13">
        <v>8426.9749999999985</v>
      </c>
      <c r="D38" s="13">
        <v>8175.5499999999947</v>
      </c>
      <c r="E38" s="13">
        <v>4662.1249999999964</v>
      </c>
      <c r="F38" s="13">
        <v>3513.4249999999802</v>
      </c>
      <c r="G38" s="13">
        <v>251.42500000000024</v>
      </c>
      <c r="H38" s="78"/>
    </row>
    <row r="39" spans="2:9" s="1" customFormat="1" ht="14" customHeight="1" x14ac:dyDescent="0.3">
      <c r="B39" s="101" t="s">
        <v>50</v>
      </c>
      <c r="C39" s="13">
        <f>+C40+C41+C42</f>
        <v>50418.585999999865</v>
      </c>
      <c r="D39" s="13">
        <f t="shared" ref="D39:G39" si="1">+D40+D41+D42</f>
        <v>48787.997999999905</v>
      </c>
      <c r="E39" s="13">
        <f t="shared" si="1"/>
        <v>25987.43400000003</v>
      </c>
      <c r="F39" s="13">
        <f t="shared" si="1"/>
        <v>22800.564000000129</v>
      </c>
      <c r="G39" s="13">
        <f t="shared" si="1"/>
        <v>1630.588000000002</v>
      </c>
      <c r="H39" s="78"/>
    </row>
    <row r="40" spans="2:9" s="1" customFormat="1" ht="14" hidden="1" customHeight="1" outlineLevel="1" x14ac:dyDescent="0.3">
      <c r="B40" s="100" t="s">
        <v>315</v>
      </c>
      <c r="C40" s="154">
        <v>6817.784999999998</v>
      </c>
      <c r="D40" s="154">
        <v>6784.2950000000046</v>
      </c>
      <c r="E40" s="154">
        <v>2823.9339999999956</v>
      </c>
      <c r="F40" s="154">
        <v>3960.361000000004</v>
      </c>
      <c r="G40" s="154">
        <v>33.490000000000052</v>
      </c>
    </row>
    <row r="41" spans="2:9" s="1" customFormat="1" ht="14" hidden="1" customHeight="1" outlineLevel="1" x14ac:dyDescent="0.3">
      <c r="B41" s="100" t="s">
        <v>316</v>
      </c>
      <c r="C41" s="154">
        <v>12711.827999999998</v>
      </c>
      <c r="D41" s="154">
        <v>12064.438999999991</v>
      </c>
      <c r="E41" s="154">
        <v>7218.6360000000041</v>
      </c>
      <c r="F41" s="154">
        <v>4845.8030000000072</v>
      </c>
      <c r="G41" s="154">
        <v>647.38900000000081</v>
      </c>
    </row>
    <row r="42" spans="2:9" s="1" customFormat="1" ht="14" hidden="1" customHeight="1" outlineLevel="1" x14ac:dyDescent="0.3">
      <c r="B42" s="100" t="s">
        <v>317</v>
      </c>
      <c r="C42" s="154">
        <v>30888.972999999864</v>
      </c>
      <c r="D42" s="154">
        <v>29939.263999999905</v>
      </c>
      <c r="E42" s="154">
        <v>15944.864000000031</v>
      </c>
      <c r="F42" s="154">
        <v>13994.40000000012</v>
      </c>
      <c r="G42" s="154">
        <v>949.7090000000012</v>
      </c>
    </row>
    <row r="43" spans="2:9" ht="14" customHeight="1" collapsed="1" x14ac:dyDescent="0.2">
      <c r="B43" s="10" t="s">
        <v>51</v>
      </c>
      <c r="C43" s="13">
        <v>19378.153000000089</v>
      </c>
      <c r="D43" s="13">
        <v>18827.402000000013</v>
      </c>
      <c r="E43" s="13">
        <v>9727.889999999983</v>
      </c>
      <c r="F43" s="13">
        <v>9099.5119999999952</v>
      </c>
      <c r="G43" s="13">
        <v>550.75099999999964</v>
      </c>
    </row>
    <row r="44" spans="2:9" ht="14" customHeight="1" x14ac:dyDescent="0.2">
      <c r="B44" s="10" t="s">
        <v>52</v>
      </c>
      <c r="C44" s="13">
        <v>5318.0359999999901</v>
      </c>
      <c r="D44" s="13">
        <v>5005.5140000000029</v>
      </c>
      <c r="E44" s="13">
        <v>3556.8940000000052</v>
      </c>
      <c r="F44" s="13">
        <v>1448.6199999999972</v>
      </c>
      <c r="G44" s="13">
        <v>312.52199999999937</v>
      </c>
    </row>
    <row r="45" spans="2:9" ht="14" customHeight="1" x14ac:dyDescent="0.2">
      <c r="B45" s="10" t="s">
        <v>61</v>
      </c>
      <c r="C45" s="13">
        <v>20549.048000000006</v>
      </c>
      <c r="D45" s="13">
        <v>20447.217999999983</v>
      </c>
      <c r="E45" s="13">
        <v>9499.3760000000148</v>
      </c>
      <c r="F45" s="13">
        <v>10947.841999999986</v>
      </c>
      <c r="G45" s="13">
        <v>101.82999999999998</v>
      </c>
    </row>
    <row r="46" spans="2:9" ht="14" customHeight="1" x14ac:dyDescent="0.2">
      <c r="B46" s="10" t="s">
        <v>60</v>
      </c>
      <c r="C46" s="13">
        <v>37813.587000000036</v>
      </c>
      <c r="D46" s="13">
        <v>37669.840999999964</v>
      </c>
      <c r="E46" s="13">
        <v>21613.46599999996</v>
      </c>
      <c r="F46" s="13">
        <v>16056.37500000004</v>
      </c>
      <c r="G46" s="13">
        <v>143.74600000000004</v>
      </c>
    </row>
    <row r="47" spans="2:9" ht="14" customHeight="1" x14ac:dyDescent="0.2">
      <c r="B47" s="10" t="s">
        <v>59</v>
      </c>
      <c r="C47" s="13">
        <v>1362.8349999999994</v>
      </c>
      <c r="D47" s="13">
        <v>1325.3419999999992</v>
      </c>
      <c r="E47" s="13">
        <v>901.87199999999928</v>
      </c>
      <c r="F47" s="13">
        <v>423.4699999999998</v>
      </c>
      <c r="G47" s="13">
        <v>37.492999999999952</v>
      </c>
    </row>
    <row r="48" spans="2:9" ht="14" customHeight="1" x14ac:dyDescent="0.2">
      <c r="B48" s="10" t="s">
        <v>62</v>
      </c>
      <c r="C48" s="13">
        <v>29577.629999999986</v>
      </c>
      <c r="D48" s="13">
        <v>27512.12300000004</v>
      </c>
      <c r="E48" s="13">
        <v>16381.415000000035</v>
      </c>
      <c r="F48" s="13">
        <v>11130.707999999966</v>
      </c>
      <c r="G48" s="13">
        <v>2065.5070000000028</v>
      </c>
    </row>
    <row r="49" spans="2:7" ht="14" customHeight="1" x14ac:dyDescent="0.2">
      <c r="B49" s="10" t="s">
        <v>63</v>
      </c>
      <c r="C49" s="13">
        <v>13924.056</v>
      </c>
      <c r="D49" s="13">
        <v>13619.338000000018</v>
      </c>
      <c r="E49" s="13">
        <v>9249.0790000000015</v>
      </c>
      <c r="F49" s="13">
        <v>4370.2590000000073</v>
      </c>
      <c r="G49" s="13">
        <v>304.71799999999951</v>
      </c>
    </row>
    <row r="50" spans="2:7" ht="14" customHeight="1" x14ac:dyDescent="0.2">
      <c r="B50" s="10" t="s">
        <v>69</v>
      </c>
      <c r="C50" s="13">
        <v>942.51899999999932</v>
      </c>
      <c r="D50" s="13">
        <v>938.95500000000027</v>
      </c>
      <c r="E50" s="13">
        <v>470.7240000000001</v>
      </c>
      <c r="F50" s="13">
        <v>468.23099999999977</v>
      </c>
      <c r="G50" s="13">
        <v>3.5639999999999987</v>
      </c>
    </row>
    <row r="51" spans="2:7" ht="14" customHeight="1" x14ac:dyDescent="0.2">
      <c r="B51" s="10" t="s">
        <v>64</v>
      </c>
      <c r="C51" s="13">
        <v>3045.6940000000041</v>
      </c>
      <c r="D51" s="13">
        <v>2506.0929999999989</v>
      </c>
      <c r="E51" s="13">
        <v>1322.7360000000024</v>
      </c>
      <c r="F51" s="13">
        <v>1183.3569999999993</v>
      </c>
      <c r="G51" s="13">
        <v>539.601</v>
      </c>
    </row>
    <row r="52" spans="2:7" ht="14" customHeight="1" x14ac:dyDescent="0.2">
      <c r="B52" s="10" t="s">
        <v>65</v>
      </c>
      <c r="C52" s="13">
        <v>9182.0219999999863</v>
      </c>
      <c r="D52" s="13">
        <v>8337.4819999999836</v>
      </c>
      <c r="E52" s="13">
        <v>5633.9549999999908</v>
      </c>
      <c r="F52" s="13">
        <v>2703.5269999999946</v>
      </c>
      <c r="G52" s="13">
        <v>844.54000000000099</v>
      </c>
    </row>
    <row r="53" spans="2:7" ht="14" customHeight="1" x14ac:dyDescent="0.2">
      <c r="B53" s="10" t="s">
        <v>66</v>
      </c>
      <c r="C53" s="13">
        <v>2308.960999999998</v>
      </c>
      <c r="D53" s="13">
        <v>2157.1510000000017</v>
      </c>
      <c r="E53" s="13">
        <v>772.10899999999901</v>
      </c>
      <c r="F53" s="13">
        <v>1385.0419999999979</v>
      </c>
      <c r="G53" s="13">
        <v>151.81000000000003</v>
      </c>
    </row>
    <row r="54" spans="2:7" ht="14" customHeight="1" x14ac:dyDescent="0.2">
      <c r="B54" s="10" t="s">
        <v>67</v>
      </c>
      <c r="C54" s="13">
        <v>2068.5209999999993</v>
      </c>
      <c r="D54" s="13">
        <v>1795.1950000000027</v>
      </c>
      <c r="E54" s="13">
        <v>1092.9289999999999</v>
      </c>
      <c r="F54" s="13">
        <v>702.26599999999939</v>
      </c>
      <c r="G54" s="13">
        <v>273.32599999999951</v>
      </c>
    </row>
    <row r="55" spans="2:7" ht="14" customHeight="1" x14ac:dyDescent="0.2">
      <c r="B55" s="87" t="s">
        <v>68</v>
      </c>
      <c r="C55" s="131">
        <v>3.0799999999999996</v>
      </c>
      <c r="D55" s="131">
        <v>3.0799999999999996</v>
      </c>
      <c r="E55" s="131">
        <v>3.0799999999999996</v>
      </c>
      <c r="F55" s="143" t="s">
        <v>100</v>
      </c>
      <c r="G55" s="143" t="s">
        <v>100</v>
      </c>
    </row>
  </sheetData>
  <mergeCells count="8">
    <mergeCell ref="B2:G2"/>
    <mergeCell ref="B3:G3"/>
    <mergeCell ref="G5:G7"/>
    <mergeCell ref="C5:C7"/>
    <mergeCell ref="D6:D7"/>
    <mergeCell ref="E6:E7"/>
    <mergeCell ref="F6:F7"/>
    <mergeCell ref="D5:F5"/>
  </mergeCells>
  <pageMargins left="0.98425196850393704" right="0" top="0.98425196850393704" bottom="0.19685039370078741" header="0.51181102362204722" footer="0.51181102362204722"/>
  <pageSetup paperSize="9" scale="8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I54"/>
  <sheetViews>
    <sheetView workbookViewId="0">
      <selection activeCell="B35" sqref="B35"/>
    </sheetView>
  </sheetViews>
  <sheetFormatPr defaultColWidth="9.1796875" defaultRowHeight="12.5" outlineLevelRow="1" x14ac:dyDescent="0.3"/>
  <cols>
    <col min="1" max="1" width="3.08984375" style="1" customWidth="1"/>
    <col min="2" max="2" width="58.1796875" style="1" customWidth="1"/>
    <col min="3" max="3" width="9.81640625" style="133" customWidth="1"/>
    <col min="4" max="7" width="9.81640625" style="3" customWidth="1"/>
    <col min="8" max="8" width="11.453125" style="1" customWidth="1"/>
    <col min="9" max="42" width="9.1796875" style="1"/>
    <col min="43" max="43" width="51.1796875" style="1" customWidth="1"/>
    <col min="44" max="51" width="9.81640625" style="1" customWidth="1"/>
    <col min="52" max="298" width="9.1796875" style="1"/>
    <col min="299" max="299" width="51.1796875" style="1" customWidth="1"/>
    <col min="300" max="307" width="9.81640625" style="1" customWidth="1"/>
    <col min="308" max="554" width="9.1796875" style="1"/>
    <col min="555" max="555" width="51.1796875" style="1" customWidth="1"/>
    <col min="556" max="563" width="9.81640625" style="1" customWidth="1"/>
    <col min="564" max="810" width="9.1796875" style="1"/>
    <col min="811" max="811" width="51.1796875" style="1" customWidth="1"/>
    <col min="812" max="819" width="9.81640625" style="1" customWidth="1"/>
    <col min="820" max="1066" width="9.1796875" style="1"/>
    <col min="1067" max="1067" width="51.1796875" style="1" customWidth="1"/>
    <col min="1068" max="1075" width="9.81640625" style="1" customWidth="1"/>
    <col min="1076" max="1322" width="9.1796875" style="1"/>
    <col min="1323" max="1323" width="51.1796875" style="1" customWidth="1"/>
    <col min="1324" max="1331" width="9.81640625" style="1" customWidth="1"/>
    <col min="1332" max="1578" width="9.1796875" style="1"/>
    <col min="1579" max="1579" width="51.1796875" style="1" customWidth="1"/>
    <col min="1580" max="1587" width="9.81640625" style="1" customWidth="1"/>
    <col min="1588" max="1834" width="9.1796875" style="1"/>
    <col min="1835" max="1835" width="51.1796875" style="1" customWidth="1"/>
    <col min="1836" max="1843" width="9.81640625" style="1" customWidth="1"/>
    <col min="1844" max="2090" width="9.1796875" style="1"/>
    <col min="2091" max="2091" width="51.1796875" style="1" customWidth="1"/>
    <col min="2092" max="2099" width="9.81640625" style="1" customWidth="1"/>
    <col min="2100" max="2346" width="9.1796875" style="1"/>
    <col min="2347" max="2347" width="51.1796875" style="1" customWidth="1"/>
    <col min="2348" max="2355" width="9.81640625" style="1" customWidth="1"/>
    <col min="2356" max="2602" width="9.1796875" style="1"/>
    <col min="2603" max="2603" width="51.1796875" style="1" customWidth="1"/>
    <col min="2604" max="2611" width="9.81640625" style="1" customWidth="1"/>
    <col min="2612" max="2858" width="9.1796875" style="1"/>
    <col min="2859" max="2859" width="51.1796875" style="1" customWidth="1"/>
    <col min="2860" max="2867" width="9.81640625" style="1" customWidth="1"/>
    <col min="2868" max="3114" width="9.1796875" style="1"/>
    <col min="3115" max="3115" width="51.1796875" style="1" customWidth="1"/>
    <col min="3116" max="3123" width="9.81640625" style="1" customWidth="1"/>
    <col min="3124" max="3370" width="9.1796875" style="1"/>
    <col min="3371" max="3371" width="51.1796875" style="1" customWidth="1"/>
    <col min="3372" max="3379" width="9.81640625" style="1" customWidth="1"/>
    <col min="3380" max="3626" width="9.1796875" style="1"/>
    <col min="3627" max="3627" width="51.1796875" style="1" customWidth="1"/>
    <col min="3628" max="3635" width="9.81640625" style="1" customWidth="1"/>
    <col min="3636" max="3882" width="9.1796875" style="1"/>
    <col min="3883" max="3883" width="51.1796875" style="1" customWidth="1"/>
    <col min="3884" max="3891" width="9.81640625" style="1" customWidth="1"/>
    <col min="3892" max="4138" width="9.1796875" style="1"/>
    <col min="4139" max="4139" width="51.1796875" style="1" customWidth="1"/>
    <col min="4140" max="4147" width="9.81640625" style="1" customWidth="1"/>
    <col min="4148" max="4394" width="9.1796875" style="1"/>
    <col min="4395" max="4395" width="51.1796875" style="1" customWidth="1"/>
    <col min="4396" max="4403" width="9.81640625" style="1" customWidth="1"/>
    <col min="4404" max="4650" width="9.1796875" style="1"/>
    <col min="4651" max="4651" width="51.1796875" style="1" customWidth="1"/>
    <col min="4652" max="4659" width="9.81640625" style="1" customWidth="1"/>
    <col min="4660" max="4906" width="9.1796875" style="1"/>
    <col min="4907" max="4907" width="51.1796875" style="1" customWidth="1"/>
    <col min="4908" max="4915" width="9.81640625" style="1" customWidth="1"/>
    <col min="4916" max="5162" width="9.1796875" style="1"/>
    <col min="5163" max="5163" width="51.1796875" style="1" customWidth="1"/>
    <col min="5164" max="5171" width="9.81640625" style="1" customWidth="1"/>
    <col min="5172" max="5418" width="9.1796875" style="1"/>
    <col min="5419" max="5419" width="51.1796875" style="1" customWidth="1"/>
    <col min="5420" max="5427" width="9.81640625" style="1" customWidth="1"/>
    <col min="5428" max="5674" width="9.1796875" style="1"/>
    <col min="5675" max="5675" width="51.1796875" style="1" customWidth="1"/>
    <col min="5676" max="5683" width="9.81640625" style="1" customWidth="1"/>
    <col min="5684" max="5930" width="9.1796875" style="1"/>
    <col min="5931" max="5931" width="51.1796875" style="1" customWidth="1"/>
    <col min="5932" max="5939" width="9.81640625" style="1" customWidth="1"/>
    <col min="5940" max="6186" width="9.1796875" style="1"/>
    <col min="6187" max="6187" width="51.1796875" style="1" customWidth="1"/>
    <col min="6188" max="6195" width="9.81640625" style="1" customWidth="1"/>
    <col min="6196" max="6442" width="9.1796875" style="1"/>
    <col min="6443" max="6443" width="51.1796875" style="1" customWidth="1"/>
    <col min="6444" max="6451" width="9.81640625" style="1" customWidth="1"/>
    <col min="6452" max="6698" width="9.1796875" style="1"/>
    <col min="6699" max="6699" width="51.1796875" style="1" customWidth="1"/>
    <col min="6700" max="6707" width="9.81640625" style="1" customWidth="1"/>
    <col min="6708" max="6954" width="9.1796875" style="1"/>
    <col min="6955" max="6955" width="51.1796875" style="1" customWidth="1"/>
    <col min="6956" max="6963" width="9.81640625" style="1" customWidth="1"/>
    <col min="6964" max="7210" width="9.1796875" style="1"/>
    <col min="7211" max="7211" width="51.1796875" style="1" customWidth="1"/>
    <col min="7212" max="7219" width="9.81640625" style="1" customWidth="1"/>
    <col min="7220" max="7466" width="9.1796875" style="1"/>
    <col min="7467" max="7467" width="51.1796875" style="1" customWidth="1"/>
    <col min="7468" max="7475" width="9.81640625" style="1" customWidth="1"/>
    <col min="7476" max="7722" width="9.1796875" style="1"/>
    <col min="7723" max="7723" width="51.1796875" style="1" customWidth="1"/>
    <col min="7724" max="7731" width="9.81640625" style="1" customWidth="1"/>
    <col min="7732" max="7978" width="9.1796875" style="1"/>
    <col min="7979" max="7979" width="51.1796875" style="1" customWidth="1"/>
    <col min="7980" max="7987" width="9.81640625" style="1" customWidth="1"/>
    <col min="7988" max="8234" width="9.1796875" style="1"/>
    <col min="8235" max="8235" width="51.1796875" style="1" customWidth="1"/>
    <col min="8236" max="8243" width="9.81640625" style="1" customWidth="1"/>
    <col min="8244" max="8490" width="9.1796875" style="1"/>
    <col min="8491" max="8491" width="51.1796875" style="1" customWidth="1"/>
    <col min="8492" max="8499" width="9.81640625" style="1" customWidth="1"/>
    <col min="8500" max="8746" width="9.1796875" style="1"/>
    <col min="8747" max="8747" width="51.1796875" style="1" customWidth="1"/>
    <col min="8748" max="8755" width="9.81640625" style="1" customWidth="1"/>
    <col min="8756" max="9002" width="9.1796875" style="1"/>
    <col min="9003" max="9003" width="51.1796875" style="1" customWidth="1"/>
    <col min="9004" max="9011" width="9.81640625" style="1" customWidth="1"/>
    <col min="9012" max="9258" width="9.1796875" style="1"/>
    <col min="9259" max="9259" width="51.1796875" style="1" customWidth="1"/>
    <col min="9260" max="9267" width="9.81640625" style="1" customWidth="1"/>
    <col min="9268" max="9514" width="9.1796875" style="1"/>
    <col min="9515" max="9515" width="51.1796875" style="1" customWidth="1"/>
    <col min="9516" max="9523" width="9.81640625" style="1" customWidth="1"/>
    <col min="9524" max="9770" width="9.1796875" style="1"/>
    <col min="9771" max="9771" width="51.1796875" style="1" customWidth="1"/>
    <col min="9772" max="9779" width="9.81640625" style="1" customWidth="1"/>
    <col min="9780" max="10026" width="9.1796875" style="1"/>
    <col min="10027" max="10027" width="51.1796875" style="1" customWidth="1"/>
    <col min="10028" max="10035" width="9.81640625" style="1" customWidth="1"/>
    <col min="10036" max="10282" width="9.1796875" style="1"/>
    <col min="10283" max="10283" width="51.1796875" style="1" customWidth="1"/>
    <col min="10284" max="10291" width="9.81640625" style="1" customWidth="1"/>
    <col min="10292" max="10538" width="9.1796875" style="1"/>
    <col min="10539" max="10539" width="51.1796875" style="1" customWidth="1"/>
    <col min="10540" max="10547" width="9.81640625" style="1" customWidth="1"/>
    <col min="10548" max="10794" width="9.1796875" style="1"/>
    <col min="10795" max="10795" width="51.1796875" style="1" customWidth="1"/>
    <col min="10796" max="10803" width="9.81640625" style="1" customWidth="1"/>
    <col min="10804" max="11050" width="9.1796875" style="1"/>
    <col min="11051" max="11051" width="51.1796875" style="1" customWidth="1"/>
    <col min="11052" max="11059" width="9.81640625" style="1" customWidth="1"/>
    <col min="11060" max="11306" width="9.1796875" style="1"/>
    <col min="11307" max="11307" width="51.1796875" style="1" customWidth="1"/>
    <col min="11308" max="11315" width="9.81640625" style="1" customWidth="1"/>
    <col min="11316" max="11562" width="9.1796875" style="1"/>
    <col min="11563" max="11563" width="51.1796875" style="1" customWidth="1"/>
    <col min="11564" max="11571" width="9.81640625" style="1" customWidth="1"/>
    <col min="11572" max="11818" width="9.1796875" style="1"/>
    <col min="11819" max="11819" width="51.1796875" style="1" customWidth="1"/>
    <col min="11820" max="11827" width="9.81640625" style="1" customWidth="1"/>
    <col min="11828" max="12074" width="9.1796875" style="1"/>
    <col min="12075" max="12075" width="51.1796875" style="1" customWidth="1"/>
    <col min="12076" max="12083" width="9.81640625" style="1" customWidth="1"/>
    <col min="12084" max="12330" width="9.1796875" style="1"/>
    <col min="12331" max="12331" width="51.1796875" style="1" customWidth="1"/>
    <col min="12332" max="12339" width="9.81640625" style="1" customWidth="1"/>
    <col min="12340" max="12586" width="9.1796875" style="1"/>
    <col min="12587" max="12587" width="51.1796875" style="1" customWidth="1"/>
    <col min="12588" max="12595" width="9.81640625" style="1" customWidth="1"/>
    <col min="12596" max="12842" width="9.1796875" style="1"/>
    <col min="12843" max="12843" width="51.1796875" style="1" customWidth="1"/>
    <col min="12844" max="12851" width="9.81640625" style="1" customWidth="1"/>
    <col min="12852" max="13098" width="9.1796875" style="1"/>
    <col min="13099" max="13099" width="51.1796875" style="1" customWidth="1"/>
    <col min="13100" max="13107" width="9.81640625" style="1" customWidth="1"/>
    <col min="13108" max="13354" width="9.1796875" style="1"/>
    <col min="13355" max="13355" width="51.1796875" style="1" customWidth="1"/>
    <col min="13356" max="13363" width="9.81640625" style="1" customWidth="1"/>
    <col min="13364" max="13610" width="9.1796875" style="1"/>
    <col min="13611" max="13611" width="51.1796875" style="1" customWidth="1"/>
    <col min="13612" max="13619" width="9.81640625" style="1" customWidth="1"/>
    <col min="13620" max="13866" width="9.1796875" style="1"/>
    <col min="13867" max="13867" width="51.1796875" style="1" customWidth="1"/>
    <col min="13868" max="13875" width="9.81640625" style="1" customWidth="1"/>
    <col min="13876" max="14122" width="9.1796875" style="1"/>
    <col min="14123" max="14123" width="51.1796875" style="1" customWidth="1"/>
    <col min="14124" max="14131" width="9.81640625" style="1" customWidth="1"/>
    <col min="14132" max="14378" width="9.1796875" style="1"/>
    <col min="14379" max="14379" width="51.1796875" style="1" customWidth="1"/>
    <col min="14380" max="14387" width="9.81640625" style="1" customWidth="1"/>
    <col min="14388" max="14634" width="9.1796875" style="1"/>
    <col min="14635" max="14635" width="51.1796875" style="1" customWidth="1"/>
    <col min="14636" max="14643" width="9.81640625" style="1" customWidth="1"/>
    <col min="14644" max="14890" width="9.1796875" style="1"/>
    <col min="14891" max="14891" width="51.1796875" style="1" customWidth="1"/>
    <col min="14892" max="14899" width="9.81640625" style="1" customWidth="1"/>
    <col min="14900" max="15146" width="9.1796875" style="1"/>
    <col min="15147" max="15147" width="51.1796875" style="1" customWidth="1"/>
    <col min="15148" max="15155" width="9.81640625" style="1" customWidth="1"/>
    <col min="15156" max="15402" width="9.1796875" style="1"/>
    <col min="15403" max="15403" width="51.1796875" style="1" customWidth="1"/>
    <col min="15404" max="15411" width="9.81640625" style="1" customWidth="1"/>
    <col min="15412" max="15658" width="9.1796875" style="1"/>
    <col min="15659" max="15659" width="51.1796875" style="1" customWidth="1"/>
    <col min="15660" max="15667" width="9.81640625" style="1" customWidth="1"/>
    <col min="15668" max="15914" width="9.1796875" style="1"/>
    <col min="15915" max="15915" width="51.1796875" style="1" customWidth="1"/>
    <col min="15916" max="15923" width="9.81640625" style="1" customWidth="1"/>
    <col min="15924" max="16384" width="9.1796875" style="1"/>
  </cols>
  <sheetData>
    <row r="1" spans="2:9" ht="17.25" customHeight="1" x14ac:dyDescent="0.3">
      <c r="B1" s="40"/>
      <c r="C1" s="41"/>
      <c r="D1" s="42"/>
      <c r="E1" s="1"/>
      <c r="F1" s="1"/>
      <c r="G1" s="1"/>
      <c r="H1" s="36" t="s">
        <v>218</v>
      </c>
    </row>
    <row r="2" spans="2:9" ht="28.5" customHeight="1" x14ac:dyDescent="0.3">
      <c r="B2" s="178" t="s">
        <v>219</v>
      </c>
      <c r="C2" s="178"/>
      <c r="D2" s="178"/>
      <c r="E2" s="178"/>
      <c r="F2" s="178"/>
      <c r="G2" s="178"/>
      <c r="H2" s="178"/>
    </row>
    <row r="3" spans="2:9" ht="15.75" customHeight="1" x14ac:dyDescent="0.3">
      <c r="B3" s="179">
        <v>2022</v>
      </c>
      <c r="C3" s="179"/>
      <c r="D3" s="179"/>
      <c r="E3" s="179"/>
      <c r="F3" s="179"/>
      <c r="G3" s="179"/>
      <c r="H3" s="179"/>
    </row>
    <row r="4" spans="2:9" ht="15" customHeight="1" x14ac:dyDescent="0.3">
      <c r="B4" s="10" t="s">
        <v>115</v>
      </c>
      <c r="C4" s="132"/>
      <c r="D4" s="11"/>
      <c r="E4" s="11"/>
      <c r="F4" s="11"/>
      <c r="G4" s="199" t="s">
        <v>94</v>
      </c>
      <c r="H4" s="199"/>
    </row>
    <row r="5" spans="2:9" ht="16.25" customHeight="1" x14ac:dyDescent="0.3">
      <c r="B5" s="37" t="s">
        <v>76</v>
      </c>
      <c r="C5" s="181" t="s">
        <v>0</v>
      </c>
      <c r="D5" s="180" t="s">
        <v>236</v>
      </c>
      <c r="E5" s="180" t="s">
        <v>44</v>
      </c>
      <c r="F5" s="180" t="s">
        <v>45</v>
      </c>
      <c r="G5" s="180" t="s">
        <v>55</v>
      </c>
      <c r="H5" s="180" t="s">
        <v>56</v>
      </c>
    </row>
    <row r="6" spans="2:9" ht="15.65" customHeight="1" x14ac:dyDescent="0.3">
      <c r="B6" s="43" t="s">
        <v>46</v>
      </c>
      <c r="C6" s="181"/>
      <c r="D6" s="180"/>
      <c r="E6" s="180"/>
      <c r="F6" s="180"/>
      <c r="G6" s="180"/>
      <c r="H6" s="180"/>
    </row>
    <row r="7" spans="2:9" s="134" customFormat="1" ht="14" customHeight="1" x14ac:dyDescent="0.25">
      <c r="B7" s="40" t="s">
        <v>0</v>
      </c>
      <c r="C7" s="65">
        <v>285719.57700000139</v>
      </c>
      <c r="D7" s="65">
        <v>4959.9790000000321</v>
      </c>
      <c r="E7" s="65">
        <v>24501.415999999983</v>
      </c>
      <c r="F7" s="65">
        <v>70885.563000000009</v>
      </c>
      <c r="G7" s="65">
        <v>39191.946999999993</v>
      </c>
      <c r="H7" s="65">
        <v>146180.67199999987</v>
      </c>
    </row>
    <row r="8" spans="2:9" ht="14" customHeight="1" x14ac:dyDescent="0.3">
      <c r="B8" s="10" t="s">
        <v>53</v>
      </c>
      <c r="C8" s="66">
        <v>1346.5529999999992</v>
      </c>
      <c r="D8" s="12">
        <v>111.21900000000016</v>
      </c>
      <c r="E8" s="12">
        <v>446.55599999999987</v>
      </c>
      <c r="F8" s="12">
        <v>608.25500000000011</v>
      </c>
      <c r="G8" s="12">
        <v>92.204999999999998</v>
      </c>
      <c r="H8" s="12">
        <v>88.317999999999998</v>
      </c>
    </row>
    <row r="9" spans="2:9" ht="14" customHeight="1" x14ac:dyDescent="0.3">
      <c r="B9" s="10" t="s">
        <v>47</v>
      </c>
      <c r="C9" s="66">
        <v>1266.6850000000004</v>
      </c>
      <c r="D9" s="12">
        <v>13.581000000000001</v>
      </c>
      <c r="E9" s="12">
        <v>116.23099999999997</v>
      </c>
      <c r="F9" s="12">
        <v>174.196</v>
      </c>
      <c r="G9" s="12">
        <v>221.68299999999999</v>
      </c>
      <c r="H9" s="12">
        <v>740.99400000000003</v>
      </c>
    </row>
    <row r="10" spans="2:9" ht="14" customHeight="1" x14ac:dyDescent="0.3">
      <c r="B10" s="10" t="s">
        <v>48</v>
      </c>
      <c r="C10" s="66">
        <f>+SUM(C11:C34)</f>
        <v>69122.18700000002</v>
      </c>
      <c r="D10" s="12">
        <f t="shared" ref="D10:H10" si="0">+SUM(D11:D34)</f>
        <v>408.46600000000001</v>
      </c>
      <c r="E10" s="12">
        <f t="shared" si="0"/>
        <v>4580.3179999999993</v>
      </c>
      <c r="F10" s="12">
        <f t="shared" si="0"/>
        <v>18838.579999999998</v>
      </c>
      <c r="G10" s="12">
        <f t="shared" si="0"/>
        <v>14525.123999999998</v>
      </c>
      <c r="H10" s="12">
        <f t="shared" si="0"/>
        <v>30769.699000000001</v>
      </c>
    </row>
    <row r="11" spans="2:9" s="99" customFormat="1" ht="14" hidden="1" customHeight="1" outlineLevel="1" x14ac:dyDescent="0.35">
      <c r="B11" s="100" t="s">
        <v>291</v>
      </c>
      <c r="C11" s="120">
        <v>5345.9180000000069</v>
      </c>
      <c r="D11" s="119">
        <v>19.208999999999985</v>
      </c>
      <c r="E11" s="119">
        <v>337.86700000000002</v>
      </c>
      <c r="F11" s="119">
        <v>2776.1410000000005</v>
      </c>
      <c r="G11" s="119">
        <v>1043.4879999999998</v>
      </c>
      <c r="H11" s="119">
        <v>1169.213</v>
      </c>
      <c r="I11" s="14"/>
    </row>
    <row r="12" spans="2:9" s="99" customFormat="1" ht="14" hidden="1" customHeight="1" outlineLevel="1" x14ac:dyDescent="0.35">
      <c r="B12" s="100" t="s">
        <v>292</v>
      </c>
      <c r="C12" s="120">
        <v>2361.523999999999</v>
      </c>
      <c r="D12" s="119">
        <v>6.028999999999999</v>
      </c>
      <c r="E12" s="119">
        <v>85.669000000000011</v>
      </c>
      <c r="F12" s="119">
        <v>459.52199999999993</v>
      </c>
      <c r="G12" s="119">
        <v>169.27600000000001</v>
      </c>
      <c r="H12" s="119">
        <v>1641.028</v>
      </c>
      <c r="I12" s="14"/>
    </row>
    <row r="13" spans="2:9" s="99" customFormat="1" ht="14" hidden="1" customHeight="1" outlineLevel="1" x14ac:dyDescent="0.35">
      <c r="B13" s="100" t="s">
        <v>293</v>
      </c>
      <c r="C13" s="120">
        <v>325.42</v>
      </c>
      <c r="D13" s="164" t="s">
        <v>100</v>
      </c>
      <c r="E13" s="164" t="s">
        <v>100</v>
      </c>
      <c r="F13" s="164" t="s">
        <v>100</v>
      </c>
      <c r="G13" s="119">
        <v>325.42</v>
      </c>
      <c r="H13" s="164" t="s">
        <v>100</v>
      </c>
      <c r="I13" s="14"/>
    </row>
    <row r="14" spans="2:9" s="99" customFormat="1" ht="14" hidden="1" customHeight="1" outlineLevel="1" x14ac:dyDescent="0.35">
      <c r="B14" s="100" t="s">
        <v>294</v>
      </c>
      <c r="C14" s="120">
        <v>2656.4520000000025</v>
      </c>
      <c r="D14" s="119">
        <v>28.880999999999993</v>
      </c>
      <c r="E14" s="119">
        <v>87.258000000000038</v>
      </c>
      <c r="F14" s="119">
        <v>736.54600000000028</v>
      </c>
      <c r="G14" s="119">
        <v>997.75900000000001</v>
      </c>
      <c r="H14" s="119">
        <v>806.00800000000004</v>
      </c>
      <c r="I14" s="14"/>
    </row>
    <row r="15" spans="2:9" s="99" customFormat="1" ht="14" hidden="1" customHeight="1" outlineLevel="1" x14ac:dyDescent="0.35">
      <c r="B15" s="100" t="s">
        <v>295</v>
      </c>
      <c r="C15" s="120">
        <v>2110.4420000000005</v>
      </c>
      <c r="D15" s="119">
        <v>1.3500000000000008</v>
      </c>
      <c r="E15" s="119">
        <v>79.353999999999999</v>
      </c>
      <c r="F15" s="119">
        <v>916.51200000000028</v>
      </c>
      <c r="G15" s="119">
        <v>754.47400000000005</v>
      </c>
      <c r="H15" s="119">
        <v>358.75200000000001</v>
      </c>
      <c r="I15" s="14"/>
    </row>
    <row r="16" spans="2:9" s="99" customFormat="1" ht="14" hidden="1" customHeight="1" outlineLevel="1" x14ac:dyDescent="0.35">
      <c r="B16" s="100" t="s">
        <v>296</v>
      </c>
      <c r="C16" s="120">
        <v>782.32400000000018</v>
      </c>
      <c r="D16" s="119">
        <v>2.1439999999999992</v>
      </c>
      <c r="E16" s="119">
        <v>26.320999999999998</v>
      </c>
      <c r="F16" s="119">
        <v>272.89899999999994</v>
      </c>
      <c r="G16" s="119">
        <v>27.595999999999997</v>
      </c>
      <c r="H16" s="119">
        <v>453.36399999999992</v>
      </c>
      <c r="I16" s="14"/>
    </row>
    <row r="17" spans="2:9" s="99" customFormat="1" ht="14" hidden="1" customHeight="1" outlineLevel="1" x14ac:dyDescent="0.35">
      <c r="B17" s="100" t="s">
        <v>297</v>
      </c>
      <c r="C17" s="120">
        <v>1684.5459999999991</v>
      </c>
      <c r="D17" s="119">
        <v>12.858000000000008</v>
      </c>
      <c r="E17" s="119">
        <v>145.62600000000003</v>
      </c>
      <c r="F17" s="119">
        <v>450.20600000000007</v>
      </c>
      <c r="G17" s="119">
        <v>742.78300000000002</v>
      </c>
      <c r="H17" s="119">
        <v>333.07299999999998</v>
      </c>
      <c r="I17" s="14"/>
    </row>
    <row r="18" spans="2:9" s="99" customFormat="1" ht="14" hidden="1" customHeight="1" outlineLevel="1" x14ac:dyDescent="0.35">
      <c r="B18" s="100" t="s">
        <v>298</v>
      </c>
      <c r="C18" s="120">
        <v>1582.9049999999988</v>
      </c>
      <c r="D18" s="119">
        <v>1.1540000000000001</v>
      </c>
      <c r="E18" s="119">
        <v>45.679999999999993</v>
      </c>
      <c r="F18" s="119">
        <v>784.53099999999972</v>
      </c>
      <c r="G18" s="119">
        <v>479.57</v>
      </c>
      <c r="H18" s="119">
        <v>271.97000000000003</v>
      </c>
      <c r="I18" s="14"/>
    </row>
    <row r="19" spans="2:9" s="99" customFormat="1" ht="14" hidden="1" customHeight="1" outlineLevel="1" x14ac:dyDescent="0.35">
      <c r="B19" s="100" t="s">
        <v>299</v>
      </c>
      <c r="C19" s="120">
        <v>1687.5969999999998</v>
      </c>
      <c r="D19" s="119">
        <v>12.058999999999996</v>
      </c>
      <c r="E19" s="119">
        <v>114.65800000000006</v>
      </c>
      <c r="F19" s="119">
        <v>117.40100000000002</v>
      </c>
      <c r="G19" s="119">
        <v>327.346</v>
      </c>
      <c r="H19" s="119">
        <v>1116.133</v>
      </c>
      <c r="I19" s="14"/>
    </row>
    <row r="20" spans="2:9" s="99" customFormat="1" ht="14" hidden="1" customHeight="1" outlineLevel="1" x14ac:dyDescent="0.35">
      <c r="B20" s="100" t="s">
        <v>300</v>
      </c>
      <c r="C20" s="120">
        <v>1320.6189999999999</v>
      </c>
      <c r="D20" s="164" t="s">
        <v>100</v>
      </c>
      <c r="E20" s="119">
        <v>8.91</v>
      </c>
      <c r="F20" s="119">
        <v>42.820999999999998</v>
      </c>
      <c r="G20" s="164" t="s">
        <v>100</v>
      </c>
      <c r="H20" s="119">
        <v>1268.8879999999999</v>
      </c>
      <c r="I20" s="14"/>
    </row>
    <row r="21" spans="2:9" s="99" customFormat="1" ht="14" hidden="1" customHeight="1" outlineLevel="1" x14ac:dyDescent="0.35">
      <c r="B21" s="100" t="s">
        <v>301</v>
      </c>
      <c r="C21" s="120">
        <v>2356.9190000000003</v>
      </c>
      <c r="D21" s="119">
        <v>20.940999999999999</v>
      </c>
      <c r="E21" s="119">
        <v>527.90099999999984</v>
      </c>
      <c r="F21" s="119">
        <v>1162.0920000000003</v>
      </c>
      <c r="G21" s="119">
        <v>119.282</v>
      </c>
      <c r="H21" s="119">
        <v>526.70299999999997</v>
      </c>
      <c r="I21" s="14"/>
    </row>
    <row r="22" spans="2:9" s="99" customFormat="1" ht="14" hidden="1" customHeight="1" outlineLevel="1" x14ac:dyDescent="0.35">
      <c r="B22" s="100" t="s">
        <v>302</v>
      </c>
      <c r="C22" s="120">
        <v>3454.4069999999988</v>
      </c>
      <c r="D22" s="119">
        <v>0.5099999999999999</v>
      </c>
      <c r="E22" s="119">
        <v>199.72300000000001</v>
      </c>
      <c r="F22" s="119">
        <v>865.16199999999992</v>
      </c>
      <c r="G22" s="119">
        <v>1354.423</v>
      </c>
      <c r="H22" s="119">
        <v>1034.5889999999999</v>
      </c>
      <c r="I22" s="14"/>
    </row>
    <row r="23" spans="2:9" s="99" customFormat="1" ht="14" hidden="1" customHeight="1" outlineLevel="1" x14ac:dyDescent="0.35">
      <c r="B23" s="100" t="s">
        <v>303</v>
      </c>
      <c r="C23" s="120">
        <v>5189.2189999999973</v>
      </c>
      <c r="D23" s="119">
        <v>13.712000000000002</v>
      </c>
      <c r="E23" s="119">
        <v>261.72399999999999</v>
      </c>
      <c r="F23" s="119">
        <v>1370.3979999999995</v>
      </c>
      <c r="G23" s="119">
        <v>912.19399999999996</v>
      </c>
      <c r="H23" s="119">
        <v>2631.1909999999998</v>
      </c>
      <c r="I23" s="14"/>
    </row>
    <row r="24" spans="2:9" s="99" customFormat="1" ht="14" hidden="1" customHeight="1" outlineLevel="1" x14ac:dyDescent="0.35">
      <c r="B24" s="100" t="s">
        <v>304</v>
      </c>
      <c r="C24" s="120">
        <v>3067.1009999999987</v>
      </c>
      <c r="D24" s="119">
        <v>18.982000000000003</v>
      </c>
      <c r="E24" s="119">
        <v>258.28300000000007</v>
      </c>
      <c r="F24" s="119">
        <v>999.08200000000022</v>
      </c>
      <c r="G24" s="119">
        <v>994.90600000000006</v>
      </c>
      <c r="H24" s="119">
        <v>795.84799999999996</v>
      </c>
      <c r="I24" s="14"/>
    </row>
    <row r="25" spans="2:9" s="99" customFormat="1" ht="14" hidden="1" customHeight="1" outlineLevel="1" x14ac:dyDescent="0.35">
      <c r="B25" s="100" t="s">
        <v>305</v>
      </c>
      <c r="C25" s="120">
        <v>2314.1489999999985</v>
      </c>
      <c r="D25" s="119">
        <v>2.5880000000000001</v>
      </c>
      <c r="E25" s="119">
        <v>110.732</v>
      </c>
      <c r="F25" s="119">
        <v>295.48200000000003</v>
      </c>
      <c r="G25" s="119">
        <v>1877.9780000000001</v>
      </c>
      <c r="H25" s="119">
        <v>27.369</v>
      </c>
      <c r="I25" s="14"/>
    </row>
    <row r="26" spans="2:9" s="99" customFormat="1" ht="14" hidden="1" customHeight="1" outlineLevel="1" x14ac:dyDescent="0.35">
      <c r="B26" s="100" t="s">
        <v>306</v>
      </c>
      <c r="C26" s="120">
        <v>6079.9450000000052</v>
      </c>
      <c r="D26" s="119">
        <v>84.94999999999996</v>
      </c>
      <c r="E26" s="119">
        <v>1078.0139999999994</v>
      </c>
      <c r="F26" s="119">
        <v>2317.3829999999994</v>
      </c>
      <c r="G26" s="119">
        <v>1789.5360000000001</v>
      </c>
      <c r="H26" s="119">
        <v>810.06200000000001</v>
      </c>
      <c r="I26" s="14"/>
    </row>
    <row r="27" spans="2:9" s="99" customFormat="1" ht="14" hidden="1" customHeight="1" outlineLevel="1" x14ac:dyDescent="0.35">
      <c r="B27" s="100" t="s">
        <v>307</v>
      </c>
      <c r="C27" s="120">
        <v>1914.1559999999995</v>
      </c>
      <c r="D27" s="119">
        <v>7.6779999999999964</v>
      </c>
      <c r="E27" s="119">
        <v>74.742999999999995</v>
      </c>
      <c r="F27" s="119">
        <v>367.80799999999999</v>
      </c>
      <c r="G27" s="164" t="s">
        <v>100</v>
      </c>
      <c r="H27" s="119">
        <v>1463.9269999999999</v>
      </c>
      <c r="I27" s="14"/>
    </row>
    <row r="28" spans="2:9" s="99" customFormat="1" ht="14" hidden="1" customHeight="1" outlineLevel="1" x14ac:dyDescent="0.35">
      <c r="B28" s="100" t="s">
        <v>308</v>
      </c>
      <c r="C28" s="120">
        <v>6211.5339999999997</v>
      </c>
      <c r="D28" s="119">
        <v>6.3099999999999978</v>
      </c>
      <c r="E28" s="119">
        <v>124.17100000000002</v>
      </c>
      <c r="F28" s="119">
        <v>571.66999999999996</v>
      </c>
      <c r="G28" s="119">
        <v>798.64700000000005</v>
      </c>
      <c r="H28" s="119">
        <v>4710.7359999999999</v>
      </c>
      <c r="I28" s="14"/>
    </row>
    <row r="29" spans="2:9" s="99" customFormat="1" ht="14" hidden="1" customHeight="1" outlineLevel="1" x14ac:dyDescent="0.35">
      <c r="B29" s="100" t="s">
        <v>309</v>
      </c>
      <c r="C29" s="120">
        <v>4346.6039999999957</v>
      </c>
      <c r="D29" s="119">
        <v>45.932000000000002</v>
      </c>
      <c r="E29" s="119">
        <v>453.63499999999976</v>
      </c>
      <c r="F29" s="119">
        <v>1280.0630000000001</v>
      </c>
      <c r="G29" s="119">
        <v>217.98199999999997</v>
      </c>
      <c r="H29" s="119">
        <v>2348.9920000000002</v>
      </c>
      <c r="I29" s="14"/>
    </row>
    <row r="30" spans="2:9" s="99" customFormat="1" ht="14" hidden="1" customHeight="1" outlineLevel="1" x14ac:dyDescent="0.35">
      <c r="B30" s="100" t="s">
        <v>310</v>
      </c>
      <c r="C30" s="120">
        <v>4859.8849999999993</v>
      </c>
      <c r="D30" s="119">
        <v>7.9270000000000014</v>
      </c>
      <c r="E30" s="119">
        <v>44.29699999999999</v>
      </c>
      <c r="F30" s="119">
        <v>1010.6050000000002</v>
      </c>
      <c r="G30" s="119">
        <v>879.44199999999989</v>
      </c>
      <c r="H30" s="119">
        <v>2917.6140000000005</v>
      </c>
      <c r="I30" s="14"/>
    </row>
    <row r="31" spans="2:9" s="99" customFormat="1" ht="14" hidden="1" customHeight="1" outlineLevel="1" x14ac:dyDescent="0.35">
      <c r="B31" s="100" t="s">
        <v>311</v>
      </c>
      <c r="C31" s="120">
        <v>1369.8059999999989</v>
      </c>
      <c r="D31" s="119">
        <v>1.1459999999999997</v>
      </c>
      <c r="E31" s="119">
        <v>5.0070000000000006</v>
      </c>
      <c r="F31" s="119">
        <v>605.78</v>
      </c>
      <c r="G31" s="119">
        <v>191.04300000000001</v>
      </c>
      <c r="H31" s="119">
        <v>566.83000000000004</v>
      </c>
      <c r="I31" s="14"/>
    </row>
    <row r="32" spans="2:9" s="99" customFormat="1" ht="14" hidden="1" customHeight="1" outlineLevel="1" x14ac:dyDescent="0.35">
      <c r="B32" s="100" t="s">
        <v>312</v>
      </c>
      <c r="C32" s="120">
        <v>969.62900000000025</v>
      </c>
      <c r="D32" s="119">
        <v>4.1869999999999976</v>
      </c>
      <c r="E32" s="119">
        <v>123.5680000000001</v>
      </c>
      <c r="F32" s="119">
        <v>375.94200000000006</v>
      </c>
      <c r="G32" s="119">
        <v>34.345999999999997</v>
      </c>
      <c r="H32" s="119">
        <v>431.58600000000001</v>
      </c>
      <c r="I32" s="14"/>
    </row>
    <row r="33" spans="2:9" s="99" customFormat="1" ht="14" hidden="1" customHeight="1" outlineLevel="1" x14ac:dyDescent="0.35">
      <c r="B33" s="100" t="s">
        <v>313</v>
      </c>
      <c r="C33" s="120">
        <v>1017.9609999999997</v>
      </c>
      <c r="D33" s="119">
        <v>24.157</v>
      </c>
      <c r="E33" s="119">
        <v>104.35899999999997</v>
      </c>
      <c r="F33" s="119">
        <v>210.083</v>
      </c>
      <c r="G33" s="119">
        <v>255.98299999999995</v>
      </c>
      <c r="H33" s="119">
        <v>423.37900000000002</v>
      </c>
      <c r="I33" s="14"/>
    </row>
    <row r="34" spans="2:9" s="99" customFormat="1" ht="14" hidden="1" customHeight="1" outlineLevel="1" x14ac:dyDescent="0.35">
      <c r="B34" s="100" t="s">
        <v>314</v>
      </c>
      <c r="C34" s="120">
        <v>6113.1249999999982</v>
      </c>
      <c r="D34" s="119">
        <v>85.762000000000029</v>
      </c>
      <c r="E34" s="119">
        <v>282.81799999999987</v>
      </c>
      <c r="F34" s="119">
        <v>850.45100000000025</v>
      </c>
      <c r="G34" s="119">
        <v>231.65</v>
      </c>
      <c r="H34" s="119">
        <v>4662.4440000000004</v>
      </c>
      <c r="I34" s="14"/>
    </row>
    <row r="35" spans="2:9" ht="14" customHeight="1" collapsed="1" x14ac:dyDescent="0.3">
      <c r="B35" s="101" t="s">
        <v>57</v>
      </c>
      <c r="C35" s="66">
        <v>5862.6230000000032</v>
      </c>
      <c r="D35" s="12">
        <v>50.13300000000001</v>
      </c>
      <c r="E35" s="12">
        <v>165.101</v>
      </c>
      <c r="F35" s="12">
        <v>662.37300000000005</v>
      </c>
      <c r="G35" s="165" t="s">
        <v>100</v>
      </c>
      <c r="H35" s="12">
        <v>4985.0159999999996</v>
      </c>
    </row>
    <row r="36" spans="2:9" ht="14" customHeight="1" x14ac:dyDescent="0.3">
      <c r="B36" s="101" t="s">
        <v>58</v>
      </c>
      <c r="C36" s="66">
        <v>3801.8260000000014</v>
      </c>
      <c r="D36" s="12">
        <v>11.755999999999998</v>
      </c>
      <c r="E36" s="12">
        <v>257.15699999999987</v>
      </c>
      <c r="F36" s="12">
        <v>1890.2479999999998</v>
      </c>
      <c r="G36" s="12">
        <v>929.77200000000005</v>
      </c>
      <c r="H36" s="12">
        <v>712.89300000000003</v>
      </c>
    </row>
    <row r="37" spans="2:9" ht="14" customHeight="1" x14ac:dyDescent="0.3">
      <c r="B37" s="103" t="s">
        <v>49</v>
      </c>
      <c r="C37" s="66">
        <v>8426.9749999999985</v>
      </c>
      <c r="D37" s="12">
        <v>277.25400000000019</v>
      </c>
      <c r="E37" s="12">
        <v>1642.8500000000013</v>
      </c>
      <c r="F37" s="12">
        <v>4042.2359999999967</v>
      </c>
      <c r="G37" s="12">
        <v>1706.0759999999996</v>
      </c>
      <c r="H37" s="12">
        <v>758.55899999999997</v>
      </c>
    </row>
    <row r="38" spans="2:9" ht="14" customHeight="1" x14ac:dyDescent="0.3">
      <c r="B38" s="101" t="s">
        <v>50</v>
      </c>
      <c r="C38" s="66">
        <f>+C39+C40+C41</f>
        <v>50418.585999999865</v>
      </c>
      <c r="D38" s="12">
        <f t="shared" ref="D38:H38" si="1">+D39+D40+D41</f>
        <v>1129.1769999999992</v>
      </c>
      <c r="E38" s="12">
        <f t="shared" si="1"/>
        <v>5874.5600000000077</v>
      </c>
      <c r="F38" s="12">
        <f t="shared" si="1"/>
        <v>13375.899999999998</v>
      </c>
      <c r="G38" s="12">
        <f t="shared" si="1"/>
        <v>2870.6379999999999</v>
      </c>
      <c r="H38" s="12">
        <f t="shared" si="1"/>
        <v>27168.311000000005</v>
      </c>
    </row>
    <row r="39" spans="2:9" ht="14" hidden="1" customHeight="1" outlineLevel="1" x14ac:dyDescent="0.3">
      <c r="B39" s="100" t="s">
        <v>315</v>
      </c>
      <c r="C39" s="120">
        <v>6817.784999999998</v>
      </c>
      <c r="D39" s="119">
        <v>128.55500000000004</v>
      </c>
      <c r="E39" s="119">
        <v>1228.4110000000005</v>
      </c>
      <c r="F39" s="119">
        <v>3029.6760000000004</v>
      </c>
      <c r="G39" s="119">
        <v>1083.2719999999999</v>
      </c>
      <c r="H39" s="119">
        <v>1347.8710000000001</v>
      </c>
    </row>
    <row r="40" spans="2:9" ht="14" hidden="1" customHeight="1" outlineLevel="1" x14ac:dyDescent="0.3">
      <c r="B40" s="100" t="s">
        <v>316</v>
      </c>
      <c r="C40" s="120">
        <v>12711.827999999998</v>
      </c>
      <c r="D40" s="119">
        <v>507.85099999999943</v>
      </c>
      <c r="E40" s="119">
        <v>2887.4740000000038</v>
      </c>
      <c r="F40" s="119">
        <v>6881.6579999999976</v>
      </c>
      <c r="G40" s="119">
        <v>845.37099999999998</v>
      </c>
      <c r="H40" s="119">
        <v>1589.4739999999999</v>
      </c>
    </row>
    <row r="41" spans="2:9" ht="14" hidden="1" customHeight="1" outlineLevel="1" x14ac:dyDescent="0.3">
      <c r="B41" s="100" t="s">
        <v>317</v>
      </c>
      <c r="C41" s="120">
        <v>30888.972999999864</v>
      </c>
      <c r="D41" s="119">
        <v>492.77099999999962</v>
      </c>
      <c r="E41" s="119">
        <v>1758.675000000004</v>
      </c>
      <c r="F41" s="119">
        <v>3464.5659999999998</v>
      </c>
      <c r="G41" s="119">
        <v>941.995</v>
      </c>
      <c r="H41" s="119">
        <v>24230.966000000004</v>
      </c>
    </row>
    <row r="42" spans="2:9" ht="14" customHeight="1" collapsed="1" x14ac:dyDescent="0.3">
      <c r="B42" s="10" t="s">
        <v>51</v>
      </c>
      <c r="C42" s="66">
        <v>19378.153000000089</v>
      </c>
      <c r="D42" s="12">
        <v>193.65799999999993</v>
      </c>
      <c r="E42" s="12">
        <v>1032.0349999999994</v>
      </c>
      <c r="F42" s="12">
        <v>2900.3719999999998</v>
      </c>
      <c r="G42" s="12">
        <v>1809.9169999999999</v>
      </c>
      <c r="H42" s="12">
        <v>13442.170999999998</v>
      </c>
    </row>
    <row r="43" spans="2:9" ht="14" customHeight="1" x14ac:dyDescent="0.3">
      <c r="B43" s="10" t="s">
        <v>52</v>
      </c>
      <c r="C43" s="66">
        <v>5318.0359999999901</v>
      </c>
      <c r="D43" s="12">
        <v>196.85100000000025</v>
      </c>
      <c r="E43" s="12">
        <v>589.04600000000107</v>
      </c>
      <c r="F43" s="12">
        <v>1334.0699999999997</v>
      </c>
      <c r="G43" s="12">
        <v>655.053</v>
      </c>
      <c r="H43" s="12">
        <v>2543.0160000000001</v>
      </c>
    </row>
    <row r="44" spans="2:9" ht="14" customHeight="1" x14ac:dyDescent="0.3">
      <c r="B44" s="10" t="s">
        <v>61</v>
      </c>
      <c r="C44" s="66">
        <v>20549.048000000006</v>
      </c>
      <c r="D44" s="12">
        <v>231.13300000000004</v>
      </c>
      <c r="E44" s="12">
        <v>1265.1390000000017</v>
      </c>
      <c r="F44" s="12">
        <v>5471.7879999999996</v>
      </c>
      <c r="G44" s="12">
        <v>3318.9319999999993</v>
      </c>
      <c r="H44" s="12">
        <v>10262.056</v>
      </c>
    </row>
    <row r="45" spans="2:9" ht="14" customHeight="1" x14ac:dyDescent="0.3">
      <c r="B45" s="10" t="s">
        <v>60</v>
      </c>
      <c r="C45" s="66">
        <v>37813.587000000036</v>
      </c>
      <c r="D45" s="12">
        <v>161.85900000000012</v>
      </c>
      <c r="E45" s="12">
        <v>2259.116</v>
      </c>
      <c r="F45" s="12">
        <v>7155.011000000005</v>
      </c>
      <c r="G45" s="12">
        <v>2516.9629999999997</v>
      </c>
      <c r="H45" s="12">
        <v>25720.637999999995</v>
      </c>
    </row>
    <row r="46" spans="2:9" ht="14" customHeight="1" x14ac:dyDescent="0.3">
      <c r="B46" s="10" t="s">
        <v>59</v>
      </c>
      <c r="C46" s="66">
        <v>1362.8349999999994</v>
      </c>
      <c r="D46" s="12">
        <v>204.03800000000024</v>
      </c>
      <c r="E46" s="12">
        <v>402.29999999999973</v>
      </c>
      <c r="F46" s="12">
        <v>528.45600000000002</v>
      </c>
      <c r="G46" s="12">
        <v>228.04099999999997</v>
      </c>
      <c r="H46" s="165" t="s">
        <v>100</v>
      </c>
    </row>
    <row r="47" spans="2:9" ht="14" customHeight="1" x14ac:dyDescent="0.3">
      <c r="B47" s="10" t="s">
        <v>62</v>
      </c>
      <c r="C47" s="66">
        <v>29577.629999999986</v>
      </c>
      <c r="D47" s="12">
        <v>1054.710999999998</v>
      </c>
      <c r="E47" s="12">
        <v>2901.3589999999967</v>
      </c>
      <c r="F47" s="12">
        <v>6456.194999999997</v>
      </c>
      <c r="G47" s="12">
        <v>6208.366</v>
      </c>
      <c r="H47" s="12">
        <v>12956.999</v>
      </c>
    </row>
    <row r="48" spans="2:9" ht="14" customHeight="1" x14ac:dyDescent="0.3">
      <c r="B48" s="10" t="s">
        <v>63</v>
      </c>
      <c r="C48" s="66">
        <v>13924.056</v>
      </c>
      <c r="D48" s="12">
        <v>213.67200000000014</v>
      </c>
      <c r="E48" s="12">
        <v>786.04000000000053</v>
      </c>
      <c r="F48" s="12">
        <v>1973.7549999999994</v>
      </c>
      <c r="G48" s="12">
        <v>1442.3630000000001</v>
      </c>
      <c r="H48" s="12">
        <v>9508.2259999999987</v>
      </c>
    </row>
    <row r="49" spans="2:8" ht="14" customHeight="1" x14ac:dyDescent="0.3">
      <c r="B49" s="10" t="s">
        <v>69</v>
      </c>
      <c r="C49" s="66">
        <v>942.51899999999932</v>
      </c>
      <c r="D49" s="12">
        <v>0.26700000000000002</v>
      </c>
      <c r="E49" s="12">
        <v>182.71700000000004</v>
      </c>
      <c r="F49" s="12">
        <v>332.43199999999996</v>
      </c>
      <c r="G49" s="12">
        <v>427.10300000000001</v>
      </c>
      <c r="H49" s="165" t="s">
        <v>100</v>
      </c>
    </row>
    <row r="50" spans="2:8" ht="14" customHeight="1" x14ac:dyDescent="0.3">
      <c r="B50" s="10" t="s">
        <v>64</v>
      </c>
      <c r="C50" s="66">
        <v>3045.6940000000041</v>
      </c>
      <c r="D50" s="12">
        <v>130.83800000000005</v>
      </c>
      <c r="E50" s="12">
        <v>397.56600000000026</v>
      </c>
      <c r="F50" s="12">
        <v>1079.3509999999997</v>
      </c>
      <c r="G50" s="12">
        <v>148.52600000000001</v>
      </c>
      <c r="H50" s="12">
        <v>1289.413</v>
      </c>
    </row>
    <row r="51" spans="2:8" ht="14" customHeight="1" x14ac:dyDescent="0.3">
      <c r="B51" s="10" t="s">
        <v>65</v>
      </c>
      <c r="C51" s="66">
        <v>9182.0219999999863</v>
      </c>
      <c r="D51" s="12">
        <v>339.17000000000041</v>
      </c>
      <c r="E51" s="12">
        <v>1042.9989999999996</v>
      </c>
      <c r="F51" s="12">
        <v>2283.203</v>
      </c>
      <c r="G51" s="12">
        <v>900.72900000000027</v>
      </c>
      <c r="H51" s="12">
        <v>4615.9210000000012</v>
      </c>
    </row>
    <row r="52" spans="2:8" ht="14" customHeight="1" x14ac:dyDescent="0.3">
      <c r="B52" s="10" t="s">
        <v>66</v>
      </c>
      <c r="C52" s="66">
        <v>2308.960999999998</v>
      </c>
      <c r="D52" s="12">
        <v>62.707000000000001</v>
      </c>
      <c r="E52" s="12">
        <v>250.01199999999997</v>
      </c>
      <c r="F52" s="12">
        <v>812.59199999999964</v>
      </c>
      <c r="G52" s="12">
        <v>1058.2249999999999</v>
      </c>
      <c r="H52" s="12">
        <v>125.42499999999998</v>
      </c>
    </row>
    <row r="53" spans="2:8" ht="14" customHeight="1" x14ac:dyDescent="0.3">
      <c r="B53" s="10" t="s">
        <v>67</v>
      </c>
      <c r="C53" s="66">
        <v>2068.5209999999993</v>
      </c>
      <c r="D53" s="12">
        <v>169.48899999999975</v>
      </c>
      <c r="E53" s="12">
        <v>307.23400000000009</v>
      </c>
      <c r="F53" s="12">
        <v>966.54999999999984</v>
      </c>
      <c r="G53" s="12">
        <v>132.23099999999997</v>
      </c>
      <c r="H53" s="12">
        <v>493.017</v>
      </c>
    </row>
    <row r="54" spans="2:8" ht="14" customHeight="1" x14ac:dyDescent="0.3">
      <c r="B54" s="87" t="s">
        <v>68</v>
      </c>
      <c r="C54" s="151">
        <v>3.0799999999999996</v>
      </c>
      <c r="D54" s="166" t="s">
        <v>100</v>
      </c>
      <c r="E54" s="152">
        <v>3.08</v>
      </c>
      <c r="F54" s="166" t="s">
        <v>100</v>
      </c>
      <c r="G54" s="166" t="s">
        <v>100</v>
      </c>
      <c r="H54" s="166" t="s">
        <v>100</v>
      </c>
    </row>
  </sheetData>
  <mergeCells count="9">
    <mergeCell ref="B2:H2"/>
    <mergeCell ref="B3:H3"/>
    <mergeCell ref="C5:C6"/>
    <mergeCell ref="D5:D6"/>
    <mergeCell ref="E5:E6"/>
    <mergeCell ref="F5:F6"/>
    <mergeCell ref="G5:G6"/>
    <mergeCell ref="H5:H6"/>
    <mergeCell ref="G4:H4"/>
  </mergeCells>
  <printOptions horizontalCentered="1"/>
  <pageMargins left="0.15748031496062992" right="0.15748031496062992" top="0.98425196850393704" bottom="0.19685039370078741" header="0.51181102362204722" footer="0.51181102362204722"/>
  <pageSetup paperSize="9" scale="9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I55"/>
  <sheetViews>
    <sheetView workbookViewId="0">
      <selection activeCell="B35" sqref="B35"/>
    </sheetView>
  </sheetViews>
  <sheetFormatPr defaultColWidth="9.1796875" defaultRowHeight="10.5" outlineLevelRow="1" x14ac:dyDescent="0.25"/>
  <cols>
    <col min="1" max="1" width="3.1796875" style="10" customWidth="1"/>
    <col min="2" max="2" width="57.6328125" style="10" customWidth="1"/>
    <col min="3" max="3" width="9.81640625" style="132" customWidth="1"/>
    <col min="4" max="7" width="9.81640625" style="11" customWidth="1"/>
    <col min="8" max="8" width="11.453125" style="10" customWidth="1"/>
    <col min="9" max="91" width="9.1796875" style="10"/>
    <col min="92" max="92" width="51.1796875" style="10" customWidth="1"/>
    <col min="93" max="100" width="9.81640625" style="10" customWidth="1"/>
    <col min="101" max="347" width="9.1796875" style="10"/>
    <col min="348" max="348" width="51.1796875" style="10" customWidth="1"/>
    <col min="349" max="356" width="9.81640625" style="10" customWidth="1"/>
    <col min="357" max="603" width="9.1796875" style="10"/>
    <col min="604" max="604" width="51.1796875" style="10" customWidth="1"/>
    <col min="605" max="612" width="9.81640625" style="10" customWidth="1"/>
    <col min="613" max="859" width="9.1796875" style="10"/>
    <col min="860" max="860" width="51.1796875" style="10" customWidth="1"/>
    <col min="861" max="868" width="9.81640625" style="10" customWidth="1"/>
    <col min="869" max="1115" width="9.1796875" style="10"/>
    <col min="1116" max="1116" width="51.1796875" style="10" customWidth="1"/>
    <col min="1117" max="1124" width="9.81640625" style="10" customWidth="1"/>
    <col min="1125" max="1371" width="9.1796875" style="10"/>
    <col min="1372" max="1372" width="51.1796875" style="10" customWidth="1"/>
    <col min="1373" max="1380" width="9.81640625" style="10" customWidth="1"/>
    <col min="1381" max="1627" width="9.1796875" style="10"/>
    <col min="1628" max="1628" width="51.1796875" style="10" customWidth="1"/>
    <col min="1629" max="1636" width="9.81640625" style="10" customWidth="1"/>
    <col min="1637" max="1883" width="9.1796875" style="10"/>
    <col min="1884" max="1884" width="51.1796875" style="10" customWidth="1"/>
    <col min="1885" max="1892" width="9.81640625" style="10" customWidth="1"/>
    <col min="1893" max="2139" width="9.1796875" style="10"/>
    <col min="2140" max="2140" width="51.1796875" style="10" customWidth="1"/>
    <col min="2141" max="2148" width="9.81640625" style="10" customWidth="1"/>
    <col min="2149" max="2395" width="9.1796875" style="10"/>
    <col min="2396" max="2396" width="51.1796875" style="10" customWidth="1"/>
    <col min="2397" max="2404" width="9.81640625" style="10" customWidth="1"/>
    <col min="2405" max="2651" width="9.1796875" style="10"/>
    <col min="2652" max="2652" width="51.1796875" style="10" customWidth="1"/>
    <col min="2653" max="2660" width="9.81640625" style="10" customWidth="1"/>
    <col min="2661" max="2907" width="9.1796875" style="10"/>
    <col min="2908" max="2908" width="51.1796875" style="10" customWidth="1"/>
    <col min="2909" max="2916" width="9.81640625" style="10" customWidth="1"/>
    <col min="2917" max="3163" width="9.1796875" style="10"/>
    <col min="3164" max="3164" width="51.1796875" style="10" customWidth="1"/>
    <col min="3165" max="3172" width="9.81640625" style="10" customWidth="1"/>
    <col min="3173" max="3419" width="9.1796875" style="10"/>
    <col min="3420" max="3420" width="51.1796875" style="10" customWidth="1"/>
    <col min="3421" max="3428" width="9.81640625" style="10" customWidth="1"/>
    <col min="3429" max="3675" width="9.1796875" style="10"/>
    <col min="3676" max="3676" width="51.1796875" style="10" customWidth="1"/>
    <col min="3677" max="3684" width="9.81640625" style="10" customWidth="1"/>
    <col min="3685" max="3931" width="9.1796875" style="10"/>
    <col min="3932" max="3932" width="51.1796875" style="10" customWidth="1"/>
    <col min="3933" max="3940" width="9.81640625" style="10" customWidth="1"/>
    <col min="3941" max="4187" width="9.1796875" style="10"/>
    <col min="4188" max="4188" width="51.1796875" style="10" customWidth="1"/>
    <col min="4189" max="4196" width="9.81640625" style="10" customWidth="1"/>
    <col min="4197" max="4443" width="9.1796875" style="10"/>
    <col min="4444" max="4444" width="51.1796875" style="10" customWidth="1"/>
    <col min="4445" max="4452" width="9.81640625" style="10" customWidth="1"/>
    <col min="4453" max="4699" width="9.1796875" style="10"/>
    <col min="4700" max="4700" width="51.1796875" style="10" customWidth="1"/>
    <col min="4701" max="4708" width="9.81640625" style="10" customWidth="1"/>
    <col min="4709" max="4955" width="9.1796875" style="10"/>
    <col min="4956" max="4956" width="51.1796875" style="10" customWidth="1"/>
    <col min="4957" max="4964" width="9.81640625" style="10" customWidth="1"/>
    <col min="4965" max="5211" width="9.1796875" style="10"/>
    <col min="5212" max="5212" width="51.1796875" style="10" customWidth="1"/>
    <col min="5213" max="5220" width="9.81640625" style="10" customWidth="1"/>
    <col min="5221" max="5467" width="9.1796875" style="10"/>
    <col min="5468" max="5468" width="51.1796875" style="10" customWidth="1"/>
    <col min="5469" max="5476" width="9.81640625" style="10" customWidth="1"/>
    <col min="5477" max="5723" width="9.1796875" style="10"/>
    <col min="5724" max="5724" width="51.1796875" style="10" customWidth="1"/>
    <col min="5725" max="5732" width="9.81640625" style="10" customWidth="1"/>
    <col min="5733" max="5979" width="9.1796875" style="10"/>
    <col min="5980" max="5980" width="51.1796875" style="10" customWidth="1"/>
    <col min="5981" max="5988" width="9.81640625" style="10" customWidth="1"/>
    <col min="5989" max="6235" width="9.1796875" style="10"/>
    <col min="6236" max="6236" width="51.1796875" style="10" customWidth="1"/>
    <col min="6237" max="6244" width="9.81640625" style="10" customWidth="1"/>
    <col min="6245" max="6491" width="9.1796875" style="10"/>
    <col min="6492" max="6492" width="51.1796875" style="10" customWidth="1"/>
    <col min="6493" max="6500" width="9.81640625" style="10" customWidth="1"/>
    <col min="6501" max="6747" width="9.1796875" style="10"/>
    <col min="6748" max="6748" width="51.1796875" style="10" customWidth="1"/>
    <col min="6749" max="6756" width="9.81640625" style="10" customWidth="1"/>
    <col min="6757" max="7003" width="9.1796875" style="10"/>
    <col min="7004" max="7004" width="51.1796875" style="10" customWidth="1"/>
    <col min="7005" max="7012" width="9.81640625" style="10" customWidth="1"/>
    <col min="7013" max="7259" width="9.1796875" style="10"/>
    <col min="7260" max="7260" width="51.1796875" style="10" customWidth="1"/>
    <col min="7261" max="7268" width="9.81640625" style="10" customWidth="1"/>
    <col min="7269" max="7515" width="9.1796875" style="10"/>
    <col min="7516" max="7516" width="51.1796875" style="10" customWidth="1"/>
    <col min="7517" max="7524" width="9.81640625" style="10" customWidth="1"/>
    <col min="7525" max="7771" width="9.1796875" style="10"/>
    <col min="7772" max="7772" width="51.1796875" style="10" customWidth="1"/>
    <col min="7773" max="7780" width="9.81640625" style="10" customWidth="1"/>
    <col min="7781" max="8027" width="9.1796875" style="10"/>
    <col min="8028" max="8028" width="51.1796875" style="10" customWidth="1"/>
    <col min="8029" max="8036" width="9.81640625" style="10" customWidth="1"/>
    <col min="8037" max="8283" width="9.1796875" style="10"/>
    <col min="8284" max="8284" width="51.1796875" style="10" customWidth="1"/>
    <col min="8285" max="8292" width="9.81640625" style="10" customWidth="1"/>
    <col min="8293" max="8539" width="9.1796875" style="10"/>
    <col min="8540" max="8540" width="51.1796875" style="10" customWidth="1"/>
    <col min="8541" max="8548" width="9.81640625" style="10" customWidth="1"/>
    <col min="8549" max="8795" width="9.1796875" style="10"/>
    <col min="8796" max="8796" width="51.1796875" style="10" customWidth="1"/>
    <col min="8797" max="8804" width="9.81640625" style="10" customWidth="1"/>
    <col min="8805" max="9051" width="9.1796875" style="10"/>
    <col min="9052" max="9052" width="51.1796875" style="10" customWidth="1"/>
    <col min="9053" max="9060" width="9.81640625" style="10" customWidth="1"/>
    <col min="9061" max="9307" width="9.1796875" style="10"/>
    <col min="9308" max="9308" width="51.1796875" style="10" customWidth="1"/>
    <col min="9309" max="9316" width="9.81640625" style="10" customWidth="1"/>
    <col min="9317" max="9563" width="9.1796875" style="10"/>
    <col min="9564" max="9564" width="51.1796875" style="10" customWidth="1"/>
    <col min="9565" max="9572" width="9.81640625" style="10" customWidth="1"/>
    <col min="9573" max="9819" width="9.1796875" style="10"/>
    <col min="9820" max="9820" width="51.1796875" style="10" customWidth="1"/>
    <col min="9821" max="9828" width="9.81640625" style="10" customWidth="1"/>
    <col min="9829" max="10075" width="9.1796875" style="10"/>
    <col min="10076" max="10076" width="51.1796875" style="10" customWidth="1"/>
    <col min="10077" max="10084" width="9.81640625" style="10" customWidth="1"/>
    <col min="10085" max="10331" width="9.1796875" style="10"/>
    <col min="10332" max="10332" width="51.1796875" style="10" customWidth="1"/>
    <col min="10333" max="10340" width="9.81640625" style="10" customWidth="1"/>
    <col min="10341" max="10587" width="9.1796875" style="10"/>
    <col min="10588" max="10588" width="51.1796875" style="10" customWidth="1"/>
    <col min="10589" max="10596" width="9.81640625" style="10" customWidth="1"/>
    <col min="10597" max="10843" width="9.1796875" style="10"/>
    <col min="10844" max="10844" width="51.1796875" style="10" customWidth="1"/>
    <col min="10845" max="10852" width="9.81640625" style="10" customWidth="1"/>
    <col min="10853" max="11099" width="9.1796875" style="10"/>
    <col min="11100" max="11100" width="51.1796875" style="10" customWidth="1"/>
    <col min="11101" max="11108" width="9.81640625" style="10" customWidth="1"/>
    <col min="11109" max="11355" width="9.1796875" style="10"/>
    <col min="11356" max="11356" width="51.1796875" style="10" customWidth="1"/>
    <col min="11357" max="11364" width="9.81640625" style="10" customWidth="1"/>
    <col min="11365" max="11611" width="9.1796875" style="10"/>
    <col min="11612" max="11612" width="51.1796875" style="10" customWidth="1"/>
    <col min="11613" max="11620" width="9.81640625" style="10" customWidth="1"/>
    <col min="11621" max="11867" width="9.1796875" style="10"/>
    <col min="11868" max="11868" width="51.1796875" style="10" customWidth="1"/>
    <col min="11869" max="11876" width="9.81640625" style="10" customWidth="1"/>
    <col min="11877" max="12123" width="9.1796875" style="10"/>
    <col min="12124" max="12124" width="51.1796875" style="10" customWidth="1"/>
    <col min="12125" max="12132" width="9.81640625" style="10" customWidth="1"/>
    <col min="12133" max="12379" width="9.1796875" style="10"/>
    <col min="12380" max="12380" width="51.1796875" style="10" customWidth="1"/>
    <col min="12381" max="12388" width="9.81640625" style="10" customWidth="1"/>
    <col min="12389" max="12635" width="9.1796875" style="10"/>
    <col min="12636" max="12636" width="51.1796875" style="10" customWidth="1"/>
    <col min="12637" max="12644" width="9.81640625" style="10" customWidth="1"/>
    <col min="12645" max="12891" width="9.1796875" style="10"/>
    <col min="12892" max="12892" width="51.1796875" style="10" customWidth="1"/>
    <col min="12893" max="12900" width="9.81640625" style="10" customWidth="1"/>
    <col min="12901" max="13147" width="9.1796875" style="10"/>
    <col min="13148" max="13148" width="51.1796875" style="10" customWidth="1"/>
    <col min="13149" max="13156" width="9.81640625" style="10" customWidth="1"/>
    <col min="13157" max="13403" width="9.1796875" style="10"/>
    <col min="13404" max="13404" width="51.1796875" style="10" customWidth="1"/>
    <col min="13405" max="13412" width="9.81640625" style="10" customWidth="1"/>
    <col min="13413" max="13659" width="9.1796875" style="10"/>
    <col min="13660" max="13660" width="51.1796875" style="10" customWidth="1"/>
    <col min="13661" max="13668" width="9.81640625" style="10" customWidth="1"/>
    <col min="13669" max="13915" width="9.1796875" style="10"/>
    <col min="13916" max="13916" width="51.1796875" style="10" customWidth="1"/>
    <col min="13917" max="13924" width="9.81640625" style="10" customWidth="1"/>
    <col min="13925" max="14171" width="9.1796875" style="10"/>
    <col min="14172" max="14172" width="51.1796875" style="10" customWidth="1"/>
    <col min="14173" max="14180" width="9.81640625" style="10" customWidth="1"/>
    <col min="14181" max="14427" width="9.1796875" style="10"/>
    <col min="14428" max="14428" width="51.1796875" style="10" customWidth="1"/>
    <col min="14429" max="14436" width="9.81640625" style="10" customWidth="1"/>
    <col min="14437" max="14683" width="9.1796875" style="10"/>
    <col min="14684" max="14684" width="51.1796875" style="10" customWidth="1"/>
    <col min="14685" max="14692" width="9.81640625" style="10" customWidth="1"/>
    <col min="14693" max="14939" width="9.1796875" style="10"/>
    <col min="14940" max="14940" width="51.1796875" style="10" customWidth="1"/>
    <col min="14941" max="14948" width="9.81640625" style="10" customWidth="1"/>
    <col min="14949" max="15195" width="9.1796875" style="10"/>
    <col min="15196" max="15196" width="51.1796875" style="10" customWidth="1"/>
    <col min="15197" max="15204" width="9.81640625" style="10" customWidth="1"/>
    <col min="15205" max="15451" width="9.1796875" style="10"/>
    <col min="15452" max="15452" width="51.1796875" style="10" customWidth="1"/>
    <col min="15453" max="15460" width="9.81640625" style="10" customWidth="1"/>
    <col min="15461" max="15707" width="9.1796875" style="10"/>
    <col min="15708" max="15708" width="51.1796875" style="10" customWidth="1"/>
    <col min="15709" max="15716" width="9.81640625" style="10" customWidth="1"/>
    <col min="15717" max="15963" width="9.1796875" style="10"/>
    <col min="15964" max="15964" width="51.1796875" style="10" customWidth="1"/>
    <col min="15965" max="15972" width="9.81640625" style="10" customWidth="1"/>
    <col min="15973" max="16384" width="9.1796875" style="10"/>
  </cols>
  <sheetData>
    <row r="1" spans="2:9" s="1" customFormat="1" ht="17.25" customHeight="1" x14ac:dyDescent="0.3">
      <c r="B1" s="40"/>
      <c r="C1" s="41"/>
      <c r="D1" s="42"/>
      <c r="H1" s="36" t="s">
        <v>220</v>
      </c>
    </row>
    <row r="2" spans="2:9" s="1" customFormat="1" ht="28.5" customHeight="1" x14ac:dyDescent="0.3">
      <c r="B2" s="178" t="s">
        <v>221</v>
      </c>
      <c r="C2" s="178"/>
      <c r="D2" s="178"/>
      <c r="E2" s="178"/>
      <c r="F2" s="178"/>
      <c r="G2" s="178"/>
      <c r="H2" s="178"/>
    </row>
    <row r="3" spans="2:9" s="1" customFormat="1" ht="15.75" customHeight="1" x14ac:dyDescent="0.3">
      <c r="B3" s="179">
        <v>2022</v>
      </c>
      <c r="C3" s="179"/>
      <c r="D3" s="179"/>
      <c r="E3" s="179"/>
      <c r="F3" s="179"/>
      <c r="G3" s="179"/>
      <c r="H3" s="179"/>
    </row>
    <row r="4" spans="2:9" s="1" customFormat="1" ht="15" customHeight="1" x14ac:dyDescent="0.3">
      <c r="B4" s="10" t="s">
        <v>115</v>
      </c>
      <c r="C4" s="132"/>
      <c r="D4" s="11"/>
      <c r="E4" s="11"/>
      <c r="F4" s="11"/>
      <c r="G4" s="199"/>
      <c r="H4" s="199"/>
    </row>
    <row r="5" spans="2:9" ht="16.25" customHeight="1" x14ac:dyDescent="0.2">
      <c r="B5" s="37" t="s">
        <v>76</v>
      </c>
      <c r="C5" s="181" t="s">
        <v>0</v>
      </c>
      <c r="D5" s="180" t="s">
        <v>54</v>
      </c>
      <c r="E5" s="180" t="s">
        <v>44</v>
      </c>
      <c r="F5" s="180" t="s">
        <v>45</v>
      </c>
      <c r="G5" s="180" t="s">
        <v>55</v>
      </c>
      <c r="H5" s="180" t="s">
        <v>56</v>
      </c>
    </row>
    <row r="6" spans="2:9" ht="18" customHeight="1" x14ac:dyDescent="0.25">
      <c r="B6" s="43" t="s">
        <v>46</v>
      </c>
      <c r="C6" s="181"/>
      <c r="D6" s="180"/>
      <c r="E6" s="180"/>
      <c r="F6" s="180"/>
      <c r="G6" s="180"/>
      <c r="H6" s="180"/>
    </row>
    <row r="7" spans="2:9" s="40" customFormat="1" ht="14" customHeight="1" x14ac:dyDescent="0.25">
      <c r="B7" s="40" t="s">
        <v>0</v>
      </c>
      <c r="C7" s="55">
        <v>12813</v>
      </c>
      <c r="D7" s="55">
        <v>4444</v>
      </c>
      <c r="E7" s="55">
        <v>4763</v>
      </c>
      <c r="F7" s="55">
        <v>2843</v>
      </c>
      <c r="G7" s="55">
        <v>402</v>
      </c>
      <c r="H7" s="55">
        <v>361</v>
      </c>
    </row>
    <row r="8" spans="2:9" ht="14" customHeight="1" x14ac:dyDescent="0.2">
      <c r="B8" s="10" t="s">
        <v>53</v>
      </c>
      <c r="C8" s="58">
        <v>317</v>
      </c>
      <c r="D8" s="14">
        <v>154</v>
      </c>
      <c r="E8" s="14">
        <v>117</v>
      </c>
      <c r="F8" s="14">
        <v>39</v>
      </c>
      <c r="G8" s="14">
        <v>3</v>
      </c>
      <c r="H8" s="14">
        <v>4</v>
      </c>
    </row>
    <row r="9" spans="2:9" ht="14" customHeight="1" x14ac:dyDescent="0.2">
      <c r="B9" s="10" t="s">
        <v>47</v>
      </c>
      <c r="C9" s="58">
        <v>63</v>
      </c>
      <c r="D9" s="14">
        <v>18</v>
      </c>
      <c r="E9" s="14">
        <v>33</v>
      </c>
      <c r="F9" s="14">
        <v>9</v>
      </c>
      <c r="G9" s="14">
        <v>2</v>
      </c>
      <c r="H9" s="14">
        <v>1</v>
      </c>
    </row>
    <row r="10" spans="2:9" ht="14" customHeight="1" x14ac:dyDescent="0.2">
      <c r="B10" s="10" t="s">
        <v>48</v>
      </c>
      <c r="C10" s="58">
        <f>+SUM(C11:C34)</f>
        <v>2311</v>
      </c>
      <c r="D10" s="14">
        <f t="shared" ref="D10:H10" si="0">+SUM(D11:D34)</f>
        <v>317</v>
      </c>
      <c r="E10" s="14">
        <f t="shared" si="0"/>
        <v>895</v>
      </c>
      <c r="F10" s="14">
        <f t="shared" si="0"/>
        <v>864</v>
      </c>
      <c r="G10" s="14">
        <f t="shared" si="0"/>
        <v>142</v>
      </c>
      <c r="H10" s="14">
        <f t="shared" si="0"/>
        <v>93</v>
      </c>
    </row>
    <row r="11" spans="2:9" s="99" customFormat="1" ht="14" hidden="1" customHeight="1" outlineLevel="1" x14ac:dyDescent="0.35">
      <c r="B11" s="100" t="s">
        <v>291</v>
      </c>
      <c r="C11" s="110">
        <v>255</v>
      </c>
      <c r="D11" s="111">
        <v>39</v>
      </c>
      <c r="E11" s="111">
        <v>79</v>
      </c>
      <c r="F11" s="111">
        <v>110</v>
      </c>
      <c r="G11" s="111">
        <v>20</v>
      </c>
      <c r="H11" s="111">
        <v>7</v>
      </c>
      <c r="I11" s="14"/>
    </row>
    <row r="12" spans="2:9" s="99" customFormat="1" ht="14" hidden="1" customHeight="1" outlineLevel="1" x14ac:dyDescent="0.35">
      <c r="B12" s="100" t="s">
        <v>292</v>
      </c>
      <c r="C12" s="110">
        <v>68</v>
      </c>
      <c r="D12" s="111">
        <v>10</v>
      </c>
      <c r="E12" s="111">
        <v>36</v>
      </c>
      <c r="F12" s="111">
        <v>15</v>
      </c>
      <c r="G12" s="111">
        <v>3</v>
      </c>
      <c r="H12" s="111">
        <v>4</v>
      </c>
      <c r="I12" s="14"/>
    </row>
    <row r="13" spans="2:9" s="99" customFormat="1" ht="14" hidden="1" customHeight="1" outlineLevel="1" x14ac:dyDescent="0.35">
      <c r="B13" s="100" t="s">
        <v>293</v>
      </c>
      <c r="C13" s="110">
        <v>1</v>
      </c>
      <c r="D13" s="160" t="s">
        <v>100</v>
      </c>
      <c r="E13" s="160" t="s">
        <v>100</v>
      </c>
      <c r="F13" s="160" t="s">
        <v>100</v>
      </c>
      <c r="G13" s="111">
        <v>1</v>
      </c>
      <c r="H13" s="160" t="s">
        <v>100</v>
      </c>
      <c r="I13" s="14"/>
    </row>
    <row r="14" spans="2:9" s="99" customFormat="1" ht="14" hidden="1" customHeight="1" outlineLevel="1" x14ac:dyDescent="0.35">
      <c r="B14" s="100" t="s">
        <v>294</v>
      </c>
      <c r="C14" s="110">
        <v>101</v>
      </c>
      <c r="D14" s="111">
        <v>12</v>
      </c>
      <c r="E14" s="111">
        <v>23</v>
      </c>
      <c r="F14" s="111">
        <v>50</v>
      </c>
      <c r="G14" s="111">
        <v>7</v>
      </c>
      <c r="H14" s="111">
        <v>9</v>
      </c>
      <c r="I14" s="14"/>
    </row>
    <row r="15" spans="2:9" s="99" customFormat="1" ht="14" hidden="1" customHeight="1" outlineLevel="1" x14ac:dyDescent="0.35">
      <c r="B15" s="100" t="s">
        <v>295</v>
      </c>
      <c r="C15" s="110">
        <v>95</v>
      </c>
      <c r="D15" s="111">
        <v>5</v>
      </c>
      <c r="E15" s="111">
        <v>26</v>
      </c>
      <c r="F15" s="111">
        <v>57</v>
      </c>
      <c r="G15" s="111">
        <v>5</v>
      </c>
      <c r="H15" s="111">
        <v>2</v>
      </c>
      <c r="I15" s="14"/>
    </row>
    <row r="16" spans="2:9" s="99" customFormat="1" ht="14" hidden="1" customHeight="1" outlineLevel="1" x14ac:dyDescent="0.35">
      <c r="B16" s="100" t="s">
        <v>296</v>
      </c>
      <c r="C16" s="110">
        <v>56</v>
      </c>
      <c r="D16" s="111">
        <v>3</v>
      </c>
      <c r="E16" s="111">
        <v>17</v>
      </c>
      <c r="F16" s="111">
        <v>30</v>
      </c>
      <c r="G16" s="111">
        <v>2</v>
      </c>
      <c r="H16" s="111">
        <v>4</v>
      </c>
      <c r="I16" s="14"/>
    </row>
    <row r="17" spans="2:9" s="99" customFormat="1" ht="14" hidden="1" customHeight="1" outlineLevel="1" x14ac:dyDescent="0.35">
      <c r="B17" s="100" t="s">
        <v>297</v>
      </c>
      <c r="C17" s="110">
        <v>98</v>
      </c>
      <c r="D17" s="111">
        <v>18</v>
      </c>
      <c r="E17" s="111">
        <v>37</v>
      </c>
      <c r="F17" s="111">
        <v>36</v>
      </c>
      <c r="G17" s="111">
        <v>5</v>
      </c>
      <c r="H17" s="111">
        <v>2</v>
      </c>
      <c r="I17" s="14"/>
    </row>
    <row r="18" spans="2:9" s="99" customFormat="1" ht="14" hidden="1" customHeight="1" outlineLevel="1" x14ac:dyDescent="0.35">
      <c r="B18" s="100" t="s">
        <v>298</v>
      </c>
      <c r="C18" s="110">
        <v>55</v>
      </c>
      <c r="D18" s="111">
        <v>3</v>
      </c>
      <c r="E18" s="111">
        <v>16</v>
      </c>
      <c r="F18" s="111">
        <v>30</v>
      </c>
      <c r="G18" s="111">
        <v>4</v>
      </c>
      <c r="H18" s="111">
        <v>2</v>
      </c>
      <c r="I18" s="14"/>
    </row>
    <row r="19" spans="2:9" s="99" customFormat="1" ht="14" hidden="1" customHeight="1" outlineLevel="1" x14ac:dyDescent="0.35">
      <c r="B19" s="100" t="s">
        <v>299</v>
      </c>
      <c r="C19" s="110">
        <v>64</v>
      </c>
      <c r="D19" s="111">
        <v>9</v>
      </c>
      <c r="E19" s="111">
        <v>38</v>
      </c>
      <c r="F19" s="111">
        <v>15</v>
      </c>
      <c r="G19" s="111">
        <v>1</v>
      </c>
      <c r="H19" s="111">
        <v>1</v>
      </c>
      <c r="I19" s="14"/>
    </row>
    <row r="20" spans="2:9" s="99" customFormat="1" ht="14" hidden="1" customHeight="1" outlineLevel="1" x14ac:dyDescent="0.35">
      <c r="B20" s="100" t="s">
        <v>300</v>
      </c>
      <c r="C20" s="110">
        <v>3</v>
      </c>
      <c r="D20" s="160" t="s">
        <v>100</v>
      </c>
      <c r="E20" s="111">
        <v>1</v>
      </c>
      <c r="F20" s="111">
        <v>1</v>
      </c>
      <c r="G20" s="160" t="s">
        <v>100</v>
      </c>
      <c r="H20" s="111">
        <v>1</v>
      </c>
      <c r="I20" s="14"/>
    </row>
    <row r="21" spans="2:9" s="99" customFormat="1" ht="14" hidden="1" customHeight="1" outlineLevel="1" x14ac:dyDescent="0.35">
      <c r="B21" s="100" t="s">
        <v>301</v>
      </c>
      <c r="C21" s="110">
        <v>105</v>
      </c>
      <c r="D21" s="111">
        <v>15</v>
      </c>
      <c r="E21" s="111">
        <v>51</v>
      </c>
      <c r="F21" s="111">
        <v>33</v>
      </c>
      <c r="G21" s="111">
        <v>4</v>
      </c>
      <c r="H21" s="111">
        <v>2</v>
      </c>
      <c r="I21" s="14"/>
    </row>
    <row r="22" spans="2:9" s="99" customFormat="1" ht="14" hidden="1" customHeight="1" outlineLevel="1" x14ac:dyDescent="0.35">
      <c r="B22" s="100" t="s">
        <v>302</v>
      </c>
      <c r="C22" s="110">
        <v>38</v>
      </c>
      <c r="D22" s="111">
        <v>3</v>
      </c>
      <c r="E22" s="111">
        <v>12</v>
      </c>
      <c r="F22" s="111">
        <v>12</v>
      </c>
      <c r="G22" s="111">
        <v>7</v>
      </c>
      <c r="H22" s="111">
        <v>4</v>
      </c>
      <c r="I22" s="14"/>
    </row>
    <row r="23" spans="2:9" s="99" customFormat="1" ht="14" hidden="1" customHeight="1" outlineLevel="1" x14ac:dyDescent="0.35">
      <c r="B23" s="100" t="s">
        <v>303</v>
      </c>
      <c r="C23" s="110">
        <v>151</v>
      </c>
      <c r="D23" s="111">
        <v>11</v>
      </c>
      <c r="E23" s="111">
        <v>57</v>
      </c>
      <c r="F23" s="111">
        <v>69</v>
      </c>
      <c r="G23" s="111">
        <v>12</v>
      </c>
      <c r="H23" s="111">
        <v>2</v>
      </c>
      <c r="I23" s="14"/>
    </row>
    <row r="24" spans="2:9" s="99" customFormat="1" ht="14" hidden="1" customHeight="1" outlineLevel="1" x14ac:dyDescent="0.35">
      <c r="B24" s="100" t="s">
        <v>304</v>
      </c>
      <c r="C24" s="110">
        <v>170</v>
      </c>
      <c r="D24" s="111">
        <v>19</v>
      </c>
      <c r="E24" s="111">
        <v>68</v>
      </c>
      <c r="F24" s="111">
        <v>62</v>
      </c>
      <c r="G24" s="111">
        <v>16</v>
      </c>
      <c r="H24" s="111">
        <v>5</v>
      </c>
      <c r="I24" s="14"/>
    </row>
    <row r="25" spans="2:9" s="99" customFormat="1" ht="14" hidden="1" customHeight="1" outlineLevel="1" x14ac:dyDescent="0.35">
      <c r="B25" s="100" t="s">
        <v>305</v>
      </c>
      <c r="C25" s="110">
        <v>41</v>
      </c>
      <c r="D25" s="111">
        <v>1</v>
      </c>
      <c r="E25" s="111">
        <v>9</v>
      </c>
      <c r="F25" s="111">
        <v>22</v>
      </c>
      <c r="G25" s="111">
        <v>8</v>
      </c>
      <c r="H25" s="111">
        <v>1</v>
      </c>
      <c r="I25" s="14"/>
    </row>
    <row r="26" spans="2:9" s="99" customFormat="1" ht="14" hidden="1" customHeight="1" outlineLevel="1" x14ac:dyDescent="0.35">
      <c r="B26" s="100" t="s">
        <v>306</v>
      </c>
      <c r="C26" s="110">
        <v>415</v>
      </c>
      <c r="D26" s="111">
        <v>78</v>
      </c>
      <c r="E26" s="111">
        <v>189</v>
      </c>
      <c r="F26" s="111">
        <v>130</v>
      </c>
      <c r="G26" s="111">
        <v>13</v>
      </c>
      <c r="H26" s="111">
        <v>5</v>
      </c>
      <c r="I26" s="14"/>
    </row>
    <row r="27" spans="2:9" s="99" customFormat="1" ht="14" hidden="1" customHeight="1" outlineLevel="1" x14ac:dyDescent="0.35">
      <c r="B27" s="100" t="s">
        <v>307</v>
      </c>
      <c r="C27" s="110">
        <v>29</v>
      </c>
      <c r="D27" s="111">
        <v>2</v>
      </c>
      <c r="E27" s="111">
        <v>9</v>
      </c>
      <c r="F27" s="111">
        <v>14</v>
      </c>
      <c r="G27" s="160" t="s">
        <v>100</v>
      </c>
      <c r="H27" s="111">
        <v>4</v>
      </c>
      <c r="I27" s="14"/>
    </row>
    <row r="28" spans="2:9" s="99" customFormat="1" ht="14" hidden="1" customHeight="1" outlineLevel="1" x14ac:dyDescent="0.35">
      <c r="B28" s="100" t="s">
        <v>308</v>
      </c>
      <c r="C28" s="110">
        <v>61</v>
      </c>
      <c r="D28" s="111">
        <v>6</v>
      </c>
      <c r="E28" s="111">
        <v>27</v>
      </c>
      <c r="F28" s="111">
        <v>14</v>
      </c>
      <c r="G28" s="111">
        <v>6</v>
      </c>
      <c r="H28" s="111">
        <v>8</v>
      </c>
      <c r="I28" s="14"/>
    </row>
    <row r="29" spans="2:9" s="99" customFormat="1" ht="14" hidden="1" customHeight="1" outlineLevel="1" x14ac:dyDescent="0.35">
      <c r="B29" s="100" t="s">
        <v>309</v>
      </c>
      <c r="C29" s="110">
        <v>143</v>
      </c>
      <c r="D29" s="111">
        <v>15</v>
      </c>
      <c r="E29" s="111">
        <v>64</v>
      </c>
      <c r="F29" s="111">
        <v>56</v>
      </c>
      <c r="G29" s="111">
        <v>2</v>
      </c>
      <c r="H29" s="111">
        <v>6</v>
      </c>
      <c r="I29" s="14"/>
    </row>
    <row r="30" spans="2:9" s="99" customFormat="1" ht="14" hidden="1" customHeight="1" outlineLevel="1" x14ac:dyDescent="0.35">
      <c r="B30" s="100" t="s">
        <v>310</v>
      </c>
      <c r="C30" s="110">
        <v>82</v>
      </c>
      <c r="D30" s="111">
        <v>5</v>
      </c>
      <c r="E30" s="111">
        <v>13</v>
      </c>
      <c r="F30" s="111">
        <v>36</v>
      </c>
      <c r="G30" s="111">
        <v>14</v>
      </c>
      <c r="H30" s="111">
        <v>14</v>
      </c>
      <c r="I30" s="14"/>
    </row>
    <row r="31" spans="2:9" s="99" customFormat="1" ht="14" hidden="1" customHeight="1" outlineLevel="1" x14ac:dyDescent="0.35">
      <c r="B31" s="100" t="s">
        <v>311</v>
      </c>
      <c r="C31" s="110">
        <v>25</v>
      </c>
      <c r="D31" s="111">
        <v>2</v>
      </c>
      <c r="E31" s="111">
        <v>5</v>
      </c>
      <c r="F31" s="111">
        <v>12</v>
      </c>
      <c r="G31" s="111">
        <v>3</v>
      </c>
      <c r="H31" s="111">
        <v>3</v>
      </c>
      <c r="I31" s="14"/>
    </row>
    <row r="32" spans="2:9" s="99" customFormat="1" ht="14" hidden="1" customHeight="1" outlineLevel="1" x14ac:dyDescent="0.35">
      <c r="B32" s="100" t="s">
        <v>312</v>
      </c>
      <c r="C32" s="110">
        <v>75</v>
      </c>
      <c r="D32" s="111">
        <v>15</v>
      </c>
      <c r="E32" s="111">
        <v>33</v>
      </c>
      <c r="F32" s="111">
        <v>21</v>
      </c>
      <c r="G32" s="111">
        <v>3</v>
      </c>
      <c r="H32" s="111">
        <v>3</v>
      </c>
      <c r="I32" s="14"/>
    </row>
    <row r="33" spans="2:9" s="99" customFormat="1" ht="14" hidden="1" customHeight="1" outlineLevel="1" x14ac:dyDescent="0.35">
      <c r="B33" s="100" t="s">
        <v>313</v>
      </c>
      <c r="C33" s="110">
        <v>68</v>
      </c>
      <c r="D33" s="111">
        <v>21</v>
      </c>
      <c r="E33" s="111">
        <v>29</v>
      </c>
      <c r="F33" s="111">
        <v>14</v>
      </c>
      <c r="G33" s="111">
        <v>2</v>
      </c>
      <c r="H33" s="111">
        <v>2</v>
      </c>
      <c r="I33" s="14"/>
    </row>
    <row r="34" spans="2:9" s="99" customFormat="1" ht="14" hidden="1" customHeight="1" outlineLevel="1" x14ac:dyDescent="0.35">
      <c r="B34" s="100" t="s">
        <v>314</v>
      </c>
      <c r="C34" s="110">
        <v>112</v>
      </c>
      <c r="D34" s="111">
        <v>25</v>
      </c>
      <c r="E34" s="111">
        <v>56</v>
      </c>
      <c r="F34" s="111">
        <v>25</v>
      </c>
      <c r="G34" s="111">
        <v>4</v>
      </c>
      <c r="H34" s="111">
        <v>2</v>
      </c>
      <c r="I34" s="14"/>
    </row>
    <row r="35" spans="2:9" s="1" customFormat="1" ht="14" customHeight="1" collapsed="1" x14ac:dyDescent="0.3">
      <c r="B35" s="101" t="s">
        <v>57</v>
      </c>
      <c r="C35" s="58">
        <v>57</v>
      </c>
      <c r="D35" s="14">
        <v>25</v>
      </c>
      <c r="E35" s="14">
        <v>18</v>
      </c>
      <c r="F35" s="14">
        <v>11</v>
      </c>
      <c r="G35" s="56" t="s">
        <v>100</v>
      </c>
      <c r="H35" s="14">
        <v>3</v>
      </c>
    </row>
    <row r="36" spans="2:9" s="1" customFormat="1" ht="14" customHeight="1" x14ac:dyDescent="0.3">
      <c r="B36" s="101" t="s">
        <v>58</v>
      </c>
      <c r="C36" s="58">
        <v>141</v>
      </c>
      <c r="D36" s="14">
        <v>15</v>
      </c>
      <c r="E36" s="14">
        <v>43</v>
      </c>
      <c r="F36" s="14">
        <v>64</v>
      </c>
      <c r="G36" s="14">
        <v>13</v>
      </c>
      <c r="H36" s="14">
        <v>6</v>
      </c>
    </row>
    <row r="37" spans="2:9" s="1" customFormat="1" ht="14" customHeight="1" x14ac:dyDescent="0.3">
      <c r="B37" s="103" t="s">
        <v>49</v>
      </c>
      <c r="C37" s="58">
        <v>997</v>
      </c>
      <c r="D37" s="14">
        <v>372</v>
      </c>
      <c r="E37" s="14">
        <v>426</v>
      </c>
      <c r="F37" s="14">
        <v>169</v>
      </c>
      <c r="G37" s="14">
        <v>21</v>
      </c>
      <c r="H37" s="14">
        <v>9</v>
      </c>
    </row>
    <row r="38" spans="2:9" s="1" customFormat="1" ht="14" customHeight="1" x14ac:dyDescent="0.3">
      <c r="B38" s="101" t="s">
        <v>50</v>
      </c>
      <c r="C38" s="58">
        <f>+C39+C40+C41</f>
        <v>2775</v>
      </c>
      <c r="D38" s="14">
        <f t="shared" ref="D38:H38" si="1">+D39+D40+D41</f>
        <v>1085</v>
      </c>
      <c r="E38" s="14">
        <f t="shared" si="1"/>
        <v>1171</v>
      </c>
      <c r="F38" s="14">
        <f t="shared" si="1"/>
        <v>433</v>
      </c>
      <c r="G38" s="14">
        <f t="shared" si="1"/>
        <v>37</v>
      </c>
      <c r="H38" s="14">
        <f t="shared" si="1"/>
        <v>49</v>
      </c>
    </row>
    <row r="39" spans="2:9" s="1" customFormat="1" ht="14" hidden="1" customHeight="1" outlineLevel="1" x14ac:dyDescent="0.3">
      <c r="B39" s="100" t="s">
        <v>315</v>
      </c>
      <c r="C39" s="110">
        <v>480</v>
      </c>
      <c r="D39" s="111">
        <v>195</v>
      </c>
      <c r="E39" s="111">
        <v>191</v>
      </c>
      <c r="F39" s="111">
        <v>82</v>
      </c>
      <c r="G39" s="111">
        <v>8</v>
      </c>
      <c r="H39" s="111">
        <v>4</v>
      </c>
    </row>
    <row r="40" spans="2:9" s="1" customFormat="1" ht="14" hidden="1" customHeight="1" outlineLevel="1" x14ac:dyDescent="0.3">
      <c r="B40" s="100" t="s">
        <v>316</v>
      </c>
      <c r="C40" s="110">
        <v>1174</v>
      </c>
      <c r="D40" s="111">
        <v>390</v>
      </c>
      <c r="E40" s="111">
        <v>565</v>
      </c>
      <c r="F40" s="111">
        <v>195</v>
      </c>
      <c r="G40" s="111">
        <v>16</v>
      </c>
      <c r="H40" s="111">
        <v>8</v>
      </c>
    </row>
    <row r="41" spans="2:9" s="1" customFormat="1" ht="14" hidden="1" customHeight="1" outlineLevel="1" x14ac:dyDescent="0.3">
      <c r="B41" s="100" t="s">
        <v>317</v>
      </c>
      <c r="C41" s="110">
        <v>1121</v>
      </c>
      <c r="D41" s="111">
        <v>500</v>
      </c>
      <c r="E41" s="111">
        <v>415</v>
      </c>
      <c r="F41" s="111">
        <v>156</v>
      </c>
      <c r="G41" s="111">
        <v>13</v>
      </c>
      <c r="H41" s="111">
        <v>37</v>
      </c>
    </row>
    <row r="42" spans="2:9" ht="14" customHeight="1" collapsed="1" x14ac:dyDescent="0.2">
      <c r="B42" s="10" t="s">
        <v>51</v>
      </c>
      <c r="C42" s="58">
        <v>618</v>
      </c>
      <c r="D42" s="14">
        <v>166</v>
      </c>
      <c r="E42" s="14">
        <v>248</v>
      </c>
      <c r="F42" s="14">
        <v>148</v>
      </c>
      <c r="G42" s="14">
        <v>25</v>
      </c>
      <c r="H42" s="14">
        <v>31</v>
      </c>
    </row>
    <row r="43" spans="2:9" ht="14" customHeight="1" x14ac:dyDescent="0.2">
      <c r="B43" s="10" t="s">
        <v>52</v>
      </c>
      <c r="C43" s="58">
        <v>545</v>
      </c>
      <c r="D43" s="14">
        <v>211</v>
      </c>
      <c r="E43" s="14">
        <v>181</v>
      </c>
      <c r="F43" s="14">
        <v>118</v>
      </c>
      <c r="G43" s="14">
        <v>17</v>
      </c>
      <c r="H43" s="14">
        <v>18</v>
      </c>
    </row>
    <row r="44" spans="2:9" ht="14" customHeight="1" x14ac:dyDescent="0.2">
      <c r="B44" s="10" t="s">
        <v>61</v>
      </c>
      <c r="C44" s="58">
        <v>479</v>
      </c>
      <c r="D44" s="14">
        <v>146</v>
      </c>
      <c r="E44" s="14">
        <v>165</v>
      </c>
      <c r="F44" s="14">
        <v>125</v>
      </c>
      <c r="G44" s="14">
        <v>22</v>
      </c>
      <c r="H44" s="14">
        <v>21</v>
      </c>
    </row>
    <row r="45" spans="2:9" ht="14" customHeight="1" x14ac:dyDescent="0.2">
      <c r="B45" s="10" t="s">
        <v>60</v>
      </c>
      <c r="C45" s="58">
        <v>436</v>
      </c>
      <c r="D45" s="14">
        <v>151</v>
      </c>
      <c r="E45" s="14">
        <v>146</v>
      </c>
      <c r="F45" s="14">
        <v>110</v>
      </c>
      <c r="G45" s="14">
        <v>14</v>
      </c>
      <c r="H45" s="14">
        <v>15</v>
      </c>
    </row>
    <row r="46" spans="2:9" ht="14" customHeight="1" x14ac:dyDescent="0.2">
      <c r="B46" s="10" t="s">
        <v>59</v>
      </c>
      <c r="C46" s="58">
        <v>259</v>
      </c>
      <c r="D46" s="14">
        <v>189</v>
      </c>
      <c r="E46" s="14">
        <v>55</v>
      </c>
      <c r="F46" s="14">
        <v>13</v>
      </c>
      <c r="G46" s="14">
        <v>2</v>
      </c>
      <c r="H46" s="56" t="s">
        <v>100</v>
      </c>
    </row>
    <row r="47" spans="2:9" ht="14" customHeight="1" x14ac:dyDescent="0.2">
      <c r="B47" s="10" t="s">
        <v>62</v>
      </c>
      <c r="C47" s="58">
        <v>1602</v>
      </c>
      <c r="D47" s="14">
        <v>943</v>
      </c>
      <c r="E47" s="14">
        <v>477</v>
      </c>
      <c r="F47" s="14">
        <v>136</v>
      </c>
      <c r="G47" s="14">
        <v>26</v>
      </c>
      <c r="H47" s="14">
        <v>20</v>
      </c>
    </row>
    <row r="48" spans="2:9" ht="14" customHeight="1" x14ac:dyDescent="0.2">
      <c r="B48" s="10" t="s">
        <v>63</v>
      </c>
      <c r="C48" s="58">
        <v>437</v>
      </c>
      <c r="D48" s="14">
        <v>131</v>
      </c>
      <c r="E48" s="14">
        <v>142</v>
      </c>
      <c r="F48" s="14">
        <v>94</v>
      </c>
      <c r="G48" s="14">
        <v>23</v>
      </c>
      <c r="H48" s="14">
        <v>47</v>
      </c>
    </row>
    <row r="49" spans="2:8" ht="14" customHeight="1" x14ac:dyDescent="0.2">
      <c r="B49" s="10" t="s">
        <v>69</v>
      </c>
      <c r="C49" s="58">
        <v>44</v>
      </c>
      <c r="D49" s="14">
        <v>2</v>
      </c>
      <c r="E49" s="14">
        <v>25</v>
      </c>
      <c r="F49" s="14">
        <v>15</v>
      </c>
      <c r="G49" s="14">
        <v>2</v>
      </c>
      <c r="H49" s="56" t="s">
        <v>100</v>
      </c>
    </row>
    <row r="50" spans="2:8" ht="14" customHeight="1" x14ac:dyDescent="0.2">
      <c r="B50" s="10" t="s">
        <v>64</v>
      </c>
      <c r="C50" s="58">
        <v>291</v>
      </c>
      <c r="D50" s="14">
        <v>71</v>
      </c>
      <c r="E50" s="14">
        <v>125</v>
      </c>
      <c r="F50" s="14">
        <v>81</v>
      </c>
      <c r="G50" s="14">
        <v>7</v>
      </c>
      <c r="H50" s="14">
        <v>7</v>
      </c>
    </row>
    <row r="51" spans="2:8" ht="14" customHeight="1" x14ac:dyDescent="0.2">
      <c r="B51" s="10" t="s">
        <v>65</v>
      </c>
      <c r="C51" s="58">
        <v>938</v>
      </c>
      <c r="D51" s="14">
        <v>213</v>
      </c>
      <c r="E51" s="14">
        <v>335</v>
      </c>
      <c r="F51" s="14">
        <v>328</v>
      </c>
      <c r="G51" s="14">
        <v>31</v>
      </c>
      <c r="H51" s="14">
        <v>31</v>
      </c>
    </row>
    <row r="52" spans="2:8" ht="14" customHeight="1" x14ac:dyDescent="0.2">
      <c r="B52" s="10" t="s">
        <v>66</v>
      </c>
      <c r="C52" s="58">
        <v>132</v>
      </c>
      <c r="D52" s="14">
        <v>45</v>
      </c>
      <c r="E52" s="14">
        <v>46</v>
      </c>
      <c r="F52" s="14">
        <v>32</v>
      </c>
      <c r="G52" s="14">
        <v>8</v>
      </c>
      <c r="H52" s="14">
        <v>1</v>
      </c>
    </row>
    <row r="53" spans="2:8" ht="14" customHeight="1" x14ac:dyDescent="0.2">
      <c r="B53" s="10" t="s">
        <v>67</v>
      </c>
      <c r="C53" s="58">
        <v>370</v>
      </c>
      <c r="D53" s="14">
        <v>190</v>
      </c>
      <c r="E53" s="14">
        <v>114</v>
      </c>
      <c r="F53" s="14">
        <v>54</v>
      </c>
      <c r="G53" s="14">
        <v>7</v>
      </c>
      <c r="H53" s="14">
        <v>5</v>
      </c>
    </row>
    <row r="54" spans="2:8" ht="14" customHeight="1" x14ac:dyDescent="0.2">
      <c r="B54" s="87" t="s">
        <v>68</v>
      </c>
      <c r="C54" s="147">
        <v>1</v>
      </c>
      <c r="D54" s="46" t="s">
        <v>100</v>
      </c>
      <c r="E54" s="148">
        <v>1</v>
      </c>
      <c r="F54" s="46" t="s">
        <v>100</v>
      </c>
      <c r="G54" s="46" t="s">
        <v>100</v>
      </c>
      <c r="H54" s="46" t="s">
        <v>100</v>
      </c>
    </row>
    <row r="55" spans="2:8" x14ac:dyDescent="0.2">
      <c r="C55" s="58"/>
    </row>
  </sheetData>
  <mergeCells count="9">
    <mergeCell ref="B2:H2"/>
    <mergeCell ref="B3:H3"/>
    <mergeCell ref="G4:H4"/>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54"/>
  <sheetViews>
    <sheetView workbookViewId="0">
      <selection activeCell="B35" sqref="B35"/>
    </sheetView>
  </sheetViews>
  <sheetFormatPr defaultColWidth="9.1796875" defaultRowHeight="10.5" outlineLevelRow="1" x14ac:dyDescent="0.25"/>
  <cols>
    <col min="1" max="1" width="3.08984375" style="10" customWidth="1"/>
    <col min="2" max="2" width="56.08984375" style="10" customWidth="1"/>
    <col min="3" max="3" width="9.81640625" style="132" customWidth="1"/>
    <col min="4" max="7" width="9.81640625" style="11" customWidth="1"/>
    <col min="8" max="8" width="11.1796875" style="10" customWidth="1"/>
    <col min="9" max="104" width="9.1796875" style="10"/>
    <col min="105" max="105" width="51.1796875" style="10" customWidth="1"/>
    <col min="106" max="113" width="9.81640625" style="10" customWidth="1"/>
    <col min="114" max="360" width="9.1796875" style="10"/>
    <col min="361" max="361" width="51.1796875" style="10" customWidth="1"/>
    <col min="362" max="369" width="9.81640625" style="10" customWidth="1"/>
    <col min="370" max="616" width="9.1796875" style="10"/>
    <col min="617" max="617" width="51.1796875" style="10" customWidth="1"/>
    <col min="618" max="625" width="9.81640625" style="10" customWidth="1"/>
    <col min="626" max="872" width="9.1796875" style="10"/>
    <col min="873" max="873" width="51.1796875" style="10" customWidth="1"/>
    <col min="874" max="881" width="9.81640625" style="10" customWidth="1"/>
    <col min="882" max="1128" width="9.1796875" style="10"/>
    <col min="1129" max="1129" width="51.1796875" style="10" customWidth="1"/>
    <col min="1130" max="1137" width="9.81640625" style="10" customWidth="1"/>
    <col min="1138" max="1384" width="9.1796875" style="10"/>
    <col min="1385" max="1385" width="51.1796875" style="10" customWidth="1"/>
    <col min="1386" max="1393" width="9.81640625" style="10" customWidth="1"/>
    <col min="1394" max="1640" width="9.1796875" style="10"/>
    <col min="1641" max="1641" width="51.1796875" style="10" customWidth="1"/>
    <col min="1642" max="1649" width="9.81640625" style="10" customWidth="1"/>
    <col min="1650" max="1896" width="9.1796875" style="10"/>
    <col min="1897" max="1897" width="51.1796875" style="10" customWidth="1"/>
    <col min="1898" max="1905" width="9.81640625" style="10" customWidth="1"/>
    <col min="1906" max="2152" width="9.1796875" style="10"/>
    <col min="2153" max="2153" width="51.1796875" style="10" customWidth="1"/>
    <col min="2154" max="2161" width="9.81640625" style="10" customWidth="1"/>
    <col min="2162" max="2408" width="9.1796875" style="10"/>
    <col min="2409" max="2409" width="51.1796875" style="10" customWidth="1"/>
    <col min="2410" max="2417" width="9.81640625" style="10" customWidth="1"/>
    <col min="2418" max="2664" width="9.1796875" style="10"/>
    <col min="2665" max="2665" width="51.1796875" style="10" customWidth="1"/>
    <col min="2666" max="2673" width="9.81640625" style="10" customWidth="1"/>
    <col min="2674" max="2920" width="9.1796875" style="10"/>
    <col min="2921" max="2921" width="51.1796875" style="10" customWidth="1"/>
    <col min="2922" max="2929" width="9.81640625" style="10" customWidth="1"/>
    <col min="2930" max="3176" width="9.1796875" style="10"/>
    <col min="3177" max="3177" width="51.1796875" style="10" customWidth="1"/>
    <col min="3178" max="3185" width="9.81640625" style="10" customWidth="1"/>
    <col min="3186" max="3432" width="9.1796875" style="10"/>
    <col min="3433" max="3433" width="51.1796875" style="10" customWidth="1"/>
    <col min="3434" max="3441" width="9.81640625" style="10" customWidth="1"/>
    <col min="3442" max="3688" width="9.1796875" style="10"/>
    <col min="3689" max="3689" width="51.1796875" style="10" customWidth="1"/>
    <col min="3690" max="3697" width="9.81640625" style="10" customWidth="1"/>
    <col min="3698" max="3944" width="9.1796875" style="10"/>
    <col min="3945" max="3945" width="51.1796875" style="10" customWidth="1"/>
    <col min="3946" max="3953" width="9.81640625" style="10" customWidth="1"/>
    <col min="3954" max="4200" width="9.1796875" style="10"/>
    <col min="4201" max="4201" width="51.1796875" style="10" customWidth="1"/>
    <col min="4202" max="4209" width="9.81640625" style="10" customWidth="1"/>
    <col min="4210" max="4456" width="9.1796875" style="10"/>
    <col min="4457" max="4457" width="51.1796875" style="10" customWidth="1"/>
    <col min="4458" max="4465" width="9.81640625" style="10" customWidth="1"/>
    <col min="4466" max="4712" width="9.1796875" style="10"/>
    <col min="4713" max="4713" width="51.1796875" style="10" customWidth="1"/>
    <col min="4714" max="4721" width="9.81640625" style="10" customWidth="1"/>
    <col min="4722" max="4968" width="9.1796875" style="10"/>
    <col min="4969" max="4969" width="51.1796875" style="10" customWidth="1"/>
    <col min="4970" max="4977" width="9.81640625" style="10" customWidth="1"/>
    <col min="4978" max="5224" width="9.1796875" style="10"/>
    <col min="5225" max="5225" width="51.1796875" style="10" customWidth="1"/>
    <col min="5226" max="5233" width="9.81640625" style="10" customWidth="1"/>
    <col min="5234" max="5480" width="9.1796875" style="10"/>
    <col min="5481" max="5481" width="51.1796875" style="10" customWidth="1"/>
    <col min="5482" max="5489" width="9.81640625" style="10" customWidth="1"/>
    <col min="5490" max="5736" width="9.1796875" style="10"/>
    <col min="5737" max="5737" width="51.1796875" style="10" customWidth="1"/>
    <col min="5738" max="5745" width="9.81640625" style="10" customWidth="1"/>
    <col min="5746" max="5992" width="9.1796875" style="10"/>
    <col min="5993" max="5993" width="51.1796875" style="10" customWidth="1"/>
    <col min="5994" max="6001" width="9.81640625" style="10" customWidth="1"/>
    <col min="6002" max="6248" width="9.1796875" style="10"/>
    <col min="6249" max="6249" width="51.1796875" style="10" customWidth="1"/>
    <col min="6250" max="6257" width="9.81640625" style="10" customWidth="1"/>
    <col min="6258" max="6504" width="9.1796875" style="10"/>
    <col min="6505" max="6505" width="51.1796875" style="10" customWidth="1"/>
    <col min="6506" max="6513" width="9.81640625" style="10" customWidth="1"/>
    <col min="6514" max="6760" width="9.1796875" style="10"/>
    <col min="6761" max="6761" width="51.1796875" style="10" customWidth="1"/>
    <col min="6762" max="6769" width="9.81640625" style="10" customWidth="1"/>
    <col min="6770" max="7016" width="9.1796875" style="10"/>
    <col min="7017" max="7017" width="51.1796875" style="10" customWidth="1"/>
    <col min="7018" max="7025" width="9.81640625" style="10" customWidth="1"/>
    <col min="7026" max="7272" width="9.1796875" style="10"/>
    <col min="7273" max="7273" width="51.1796875" style="10" customWidth="1"/>
    <col min="7274" max="7281" width="9.81640625" style="10" customWidth="1"/>
    <col min="7282" max="7528" width="9.1796875" style="10"/>
    <col min="7529" max="7529" width="51.1796875" style="10" customWidth="1"/>
    <col min="7530" max="7537" width="9.81640625" style="10" customWidth="1"/>
    <col min="7538" max="7784" width="9.1796875" style="10"/>
    <col min="7785" max="7785" width="51.1796875" style="10" customWidth="1"/>
    <col min="7786" max="7793" width="9.81640625" style="10" customWidth="1"/>
    <col min="7794" max="8040" width="9.1796875" style="10"/>
    <col min="8041" max="8041" width="51.1796875" style="10" customWidth="1"/>
    <col min="8042" max="8049" width="9.81640625" style="10" customWidth="1"/>
    <col min="8050" max="8296" width="9.1796875" style="10"/>
    <col min="8297" max="8297" width="51.1796875" style="10" customWidth="1"/>
    <col min="8298" max="8305" width="9.81640625" style="10" customWidth="1"/>
    <col min="8306" max="8552" width="9.1796875" style="10"/>
    <col min="8553" max="8553" width="51.1796875" style="10" customWidth="1"/>
    <col min="8554" max="8561" width="9.81640625" style="10" customWidth="1"/>
    <col min="8562" max="8808" width="9.1796875" style="10"/>
    <col min="8809" max="8809" width="51.1796875" style="10" customWidth="1"/>
    <col min="8810" max="8817" width="9.81640625" style="10" customWidth="1"/>
    <col min="8818" max="9064" width="9.1796875" style="10"/>
    <col min="9065" max="9065" width="51.1796875" style="10" customWidth="1"/>
    <col min="9066" max="9073" width="9.81640625" style="10" customWidth="1"/>
    <col min="9074" max="9320" width="9.1796875" style="10"/>
    <col min="9321" max="9321" width="51.1796875" style="10" customWidth="1"/>
    <col min="9322" max="9329" width="9.81640625" style="10" customWidth="1"/>
    <col min="9330" max="9576" width="9.1796875" style="10"/>
    <col min="9577" max="9577" width="51.1796875" style="10" customWidth="1"/>
    <col min="9578" max="9585" width="9.81640625" style="10" customWidth="1"/>
    <col min="9586" max="9832" width="9.1796875" style="10"/>
    <col min="9833" max="9833" width="51.1796875" style="10" customWidth="1"/>
    <col min="9834" max="9841" width="9.81640625" style="10" customWidth="1"/>
    <col min="9842" max="10088" width="9.1796875" style="10"/>
    <col min="10089" max="10089" width="51.1796875" style="10" customWidth="1"/>
    <col min="10090" max="10097" width="9.81640625" style="10" customWidth="1"/>
    <col min="10098" max="10344" width="9.1796875" style="10"/>
    <col min="10345" max="10345" width="51.1796875" style="10" customWidth="1"/>
    <col min="10346" max="10353" width="9.81640625" style="10" customWidth="1"/>
    <col min="10354" max="10600" width="9.1796875" style="10"/>
    <col min="10601" max="10601" width="51.1796875" style="10" customWidth="1"/>
    <col min="10602" max="10609" width="9.81640625" style="10" customWidth="1"/>
    <col min="10610" max="10856" width="9.1796875" style="10"/>
    <col min="10857" max="10857" width="51.1796875" style="10" customWidth="1"/>
    <col min="10858" max="10865" width="9.81640625" style="10" customWidth="1"/>
    <col min="10866" max="11112" width="9.1796875" style="10"/>
    <col min="11113" max="11113" width="51.1796875" style="10" customWidth="1"/>
    <col min="11114" max="11121" width="9.81640625" style="10" customWidth="1"/>
    <col min="11122" max="11368" width="9.1796875" style="10"/>
    <col min="11369" max="11369" width="51.1796875" style="10" customWidth="1"/>
    <col min="11370" max="11377" width="9.81640625" style="10" customWidth="1"/>
    <col min="11378" max="11624" width="9.1796875" style="10"/>
    <col min="11625" max="11625" width="51.1796875" style="10" customWidth="1"/>
    <col min="11626" max="11633" width="9.81640625" style="10" customWidth="1"/>
    <col min="11634" max="11880" width="9.1796875" style="10"/>
    <col min="11881" max="11881" width="51.1796875" style="10" customWidth="1"/>
    <col min="11882" max="11889" width="9.81640625" style="10" customWidth="1"/>
    <col min="11890" max="12136" width="9.1796875" style="10"/>
    <col min="12137" max="12137" width="51.1796875" style="10" customWidth="1"/>
    <col min="12138" max="12145" width="9.81640625" style="10" customWidth="1"/>
    <col min="12146" max="12392" width="9.1796875" style="10"/>
    <col min="12393" max="12393" width="51.1796875" style="10" customWidth="1"/>
    <col min="12394" max="12401" width="9.81640625" style="10" customWidth="1"/>
    <col min="12402" max="12648" width="9.1796875" style="10"/>
    <col min="12649" max="12649" width="51.1796875" style="10" customWidth="1"/>
    <col min="12650" max="12657" width="9.81640625" style="10" customWidth="1"/>
    <col min="12658" max="12904" width="9.1796875" style="10"/>
    <col min="12905" max="12905" width="51.1796875" style="10" customWidth="1"/>
    <col min="12906" max="12913" width="9.81640625" style="10" customWidth="1"/>
    <col min="12914" max="13160" width="9.1796875" style="10"/>
    <col min="13161" max="13161" width="51.1796875" style="10" customWidth="1"/>
    <col min="13162" max="13169" width="9.81640625" style="10" customWidth="1"/>
    <col min="13170" max="13416" width="9.1796875" style="10"/>
    <col min="13417" max="13417" width="51.1796875" style="10" customWidth="1"/>
    <col min="13418" max="13425" width="9.81640625" style="10" customWidth="1"/>
    <col min="13426" max="13672" width="9.1796875" style="10"/>
    <col min="13673" max="13673" width="51.1796875" style="10" customWidth="1"/>
    <col min="13674" max="13681" width="9.81640625" style="10" customWidth="1"/>
    <col min="13682" max="13928" width="9.1796875" style="10"/>
    <col min="13929" max="13929" width="51.1796875" style="10" customWidth="1"/>
    <col min="13930" max="13937" width="9.81640625" style="10" customWidth="1"/>
    <col min="13938" max="14184" width="9.1796875" style="10"/>
    <col min="14185" max="14185" width="51.1796875" style="10" customWidth="1"/>
    <col min="14186" max="14193" width="9.81640625" style="10" customWidth="1"/>
    <col min="14194" max="14440" width="9.1796875" style="10"/>
    <col min="14441" max="14441" width="51.1796875" style="10" customWidth="1"/>
    <col min="14442" max="14449" width="9.81640625" style="10" customWidth="1"/>
    <col min="14450" max="14696" width="9.1796875" style="10"/>
    <col min="14697" max="14697" width="51.1796875" style="10" customWidth="1"/>
    <col min="14698" max="14705" width="9.81640625" style="10" customWidth="1"/>
    <col min="14706" max="14952" width="9.1796875" style="10"/>
    <col min="14953" max="14953" width="51.1796875" style="10" customWidth="1"/>
    <col min="14954" max="14961" width="9.81640625" style="10" customWidth="1"/>
    <col min="14962" max="15208" width="9.1796875" style="10"/>
    <col min="15209" max="15209" width="51.1796875" style="10" customWidth="1"/>
    <col min="15210" max="15217" width="9.81640625" style="10" customWidth="1"/>
    <col min="15218" max="15464" width="9.1796875" style="10"/>
    <col min="15465" max="15465" width="51.1796875" style="10" customWidth="1"/>
    <col min="15466" max="15473" width="9.81640625" style="10" customWidth="1"/>
    <col min="15474" max="15720" width="9.1796875" style="10"/>
    <col min="15721" max="15721" width="51.1796875" style="10" customWidth="1"/>
    <col min="15722" max="15729" width="9.81640625" style="10" customWidth="1"/>
    <col min="15730" max="15976" width="9.1796875" style="10"/>
    <col min="15977" max="15977" width="51.1796875" style="10" customWidth="1"/>
    <col min="15978" max="15985" width="9.81640625" style="10" customWidth="1"/>
    <col min="15986" max="16384" width="9.1796875" style="10"/>
  </cols>
  <sheetData>
    <row r="1" spans="2:9" s="1" customFormat="1" ht="17.25" customHeight="1" x14ac:dyDescent="0.3">
      <c r="B1" s="40"/>
      <c r="C1" s="41"/>
      <c r="D1" s="42"/>
      <c r="H1" s="36" t="s">
        <v>222</v>
      </c>
    </row>
    <row r="2" spans="2:9" s="1" customFormat="1" ht="28.5" customHeight="1" x14ac:dyDescent="0.3">
      <c r="B2" s="178" t="s">
        <v>223</v>
      </c>
      <c r="C2" s="178"/>
      <c r="D2" s="178"/>
      <c r="E2" s="178"/>
      <c r="F2" s="178"/>
      <c r="G2" s="178"/>
      <c r="H2" s="178"/>
    </row>
    <row r="3" spans="2:9" s="1" customFormat="1" ht="15.75" customHeight="1" x14ac:dyDescent="0.3">
      <c r="B3" s="179">
        <v>2022</v>
      </c>
      <c r="C3" s="179"/>
      <c r="D3" s="179"/>
      <c r="E3" s="179"/>
      <c r="F3" s="179"/>
      <c r="G3" s="179"/>
      <c r="H3" s="179"/>
    </row>
    <row r="4" spans="2:9" s="1" customFormat="1" ht="15" customHeight="1" x14ac:dyDescent="0.3">
      <c r="B4" s="10" t="s">
        <v>115</v>
      </c>
      <c r="C4" s="132"/>
      <c r="D4" s="11"/>
      <c r="E4" s="11"/>
      <c r="F4" s="11"/>
      <c r="G4" s="199"/>
      <c r="H4" s="199"/>
    </row>
    <row r="5" spans="2:9" ht="19.25" customHeight="1" x14ac:dyDescent="0.2">
      <c r="B5" s="37" t="s">
        <v>76</v>
      </c>
      <c r="C5" s="181" t="s">
        <v>0</v>
      </c>
      <c r="D5" s="180" t="s">
        <v>238</v>
      </c>
      <c r="E5" s="180" t="s">
        <v>44</v>
      </c>
      <c r="F5" s="180" t="s">
        <v>45</v>
      </c>
      <c r="G5" s="180" t="s">
        <v>55</v>
      </c>
      <c r="H5" s="180" t="s">
        <v>56</v>
      </c>
    </row>
    <row r="6" spans="2:9" ht="17" customHeight="1" x14ac:dyDescent="0.25">
      <c r="B6" s="43" t="s">
        <v>46</v>
      </c>
      <c r="C6" s="181"/>
      <c r="D6" s="180"/>
      <c r="E6" s="180"/>
      <c r="F6" s="180"/>
      <c r="G6" s="180"/>
      <c r="H6" s="180"/>
    </row>
    <row r="7" spans="2:9" s="40" customFormat="1" ht="14" customHeight="1" x14ac:dyDescent="0.25">
      <c r="B7" s="40" t="s">
        <v>0</v>
      </c>
      <c r="C7" s="55">
        <v>725358</v>
      </c>
      <c r="D7" s="55">
        <v>12331</v>
      </c>
      <c r="E7" s="55">
        <v>67863</v>
      </c>
      <c r="F7" s="55">
        <v>188956</v>
      </c>
      <c r="G7" s="55">
        <v>88289</v>
      </c>
      <c r="H7" s="55">
        <v>367919</v>
      </c>
    </row>
    <row r="8" spans="2:9" ht="14" customHeight="1" x14ac:dyDescent="0.2">
      <c r="B8" s="10" t="s">
        <v>53</v>
      </c>
      <c r="C8" s="58">
        <v>6489</v>
      </c>
      <c r="D8" s="14">
        <v>409</v>
      </c>
      <c r="E8" s="14">
        <v>1522</v>
      </c>
      <c r="F8" s="14">
        <v>1943</v>
      </c>
      <c r="G8" s="14">
        <v>767</v>
      </c>
      <c r="H8" s="14">
        <v>1848</v>
      </c>
    </row>
    <row r="9" spans="2:9" ht="14" customHeight="1" x14ac:dyDescent="0.2">
      <c r="B9" s="10" t="s">
        <v>47</v>
      </c>
      <c r="C9" s="58">
        <v>2769</v>
      </c>
      <c r="D9" s="14">
        <v>74</v>
      </c>
      <c r="E9" s="14">
        <v>481</v>
      </c>
      <c r="F9" s="14">
        <v>584</v>
      </c>
      <c r="G9" s="14">
        <v>359</v>
      </c>
      <c r="H9" s="14">
        <v>1271</v>
      </c>
    </row>
    <row r="10" spans="2:9" ht="14" customHeight="1" x14ac:dyDescent="0.2">
      <c r="B10" s="10" t="s">
        <v>48</v>
      </c>
      <c r="C10" s="58">
        <f t="shared" ref="C10:H10" si="0">+SUM(C11:C34)</f>
        <v>175797</v>
      </c>
      <c r="D10" s="14">
        <f t="shared" si="0"/>
        <v>1032</v>
      </c>
      <c r="E10" s="14">
        <f t="shared" si="0"/>
        <v>14409</v>
      </c>
      <c r="F10" s="14">
        <f t="shared" si="0"/>
        <v>62706</v>
      </c>
      <c r="G10" s="14">
        <f t="shared" si="0"/>
        <v>34221</v>
      </c>
      <c r="H10" s="14">
        <f t="shared" si="0"/>
        <v>63429</v>
      </c>
    </row>
    <row r="11" spans="2:9" s="99" customFormat="1" ht="14" hidden="1" customHeight="1" outlineLevel="1" x14ac:dyDescent="0.35">
      <c r="B11" s="100" t="s">
        <v>291</v>
      </c>
      <c r="C11" s="110">
        <v>19643</v>
      </c>
      <c r="D11" s="111">
        <v>136</v>
      </c>
      <c r="E11" s="111">
        <v>1455</v>
      </c>
      <c r="F11" s="111">
        <v>8699</v>
      </c>
      <c r="G11" s="111">
        <v>4932</v>
      </c>
      <c r="H11" s="111">
        <v>4421</v>
      </c>
      <c r="I11" s="14"/>
    </row>
    <row r="12" spans="2:9" s="99" customFormat="1" ht="14" hidden="1" customHeight="1" outlineLevel="1" x14ac:dyDescent="0.35">
      <c r="B12" s="100" t="s">
        <v>292</v>
      </c>
      <c r="C12" s="110">
        <v>4205</v>
      </c>
      <c r="D12" s="111">
        <v>25</v>
      </c>
      <c r="E12" s="111">
        <v>415</v>
      </c>
      <c r="F12" s="111">
        <v>978</v>
      </c>
      <c r="G12" s="111">
        <v>522</v>
      </c>
      <c r="H12" s="111">
        <v>2265</v>
      </c>
      <c r="I12" s="14"/>
    </row>
    <row r="13" spans="2:9" s="99" customFormat="1" ht="14" hidden="1" customHeight="1" outlineLevel="1" x14ac:dyDescent="0.35">
      <c r="B13" s="100" t="s">
        <v>293</v>
      </c>
      <c r="C13" s="110">
        <v>334</v>
      </c>
      <c r="D13" s="160" t="s">
        <v>100</v>
      </c>
      <c r="E13" s="160" t="s">
        <v>100</v>
      </c>
      <c r="F13" s="160" t="s">
        <v>100</v>
      </c>
      <c r="G13" s="111">
        <v>334</v>
      </c>
      <c r="H13" s="160" t="s">
        <v>100</v>
      </c>
      <c r="I13" s="14"/>
    </row>
    <row r="14" spans="2:9" s="99" customFormat="1" ht="14" hidden="1" customHeight="1" outlineLevel="1" x14ac:dyDescent="0.35">
      <c r="B14" s="100" t="s">
        <v>294</v>
      </c>
      <c r="C14" s="110">
        <v>8864</v>
      </c>
      <c r="D14" s="111">
        <v>48</v>
      </c>
      <c r="E14" s="111">
        <v>364</v>
      </c>
      <c r="F14" s="111">
        <v>3740</v>
      </c>
      <c r="G14" s="111">
        <v>1601</v>
      </c>
      <c r="H14" s="111">
        <v>3111</v>
      </c>
      <c r="I14" s="14"/>
    </row>
    <row r="15" spans="2:9" s="99" customFormat="1" ht="14" hidden="1" customHeight="1" outlineLevel="1" x14ac:dyDescent="0.35">
      <c r="B15" s="100" t="s">
        <v>295</v>
      </c>
      <c r="C15" s="110">
        <v>6791</v>
      </c>
      <c r="D15" s="111">
        <v>11</v>
      </c>
      <c r="E15" s="111">
        <v>433</v>
      </c>
      <c r="F15" s="111">
        <v>4245</v>
      </c>
      <c r="G15" s="111">
        <v>1037</v>
      </c>
      <c r="H15" s="111">
        <v>1065</v>
      </c>
      <c r="I15" s="14"/>
    </row>
    <row r="16" spans="2:9" s="99" customFormat="1" ht="14" hidden="1" customHeight="1" outlineLevel="1" x14ac:dyDescent="0.35">
      <c r="B16" s="100" t="s">
        <v>296</v>
      </c>
      <c r="C16" s="110">
        <v>3696</v>
      </c>
      <c r="D16" s="111">
        <v>10</v>
      </c>
      <c r="E16" s="111">
        <v>308</v>
      </c>
      <c r="F16" s="111">
        <v>1367</v>
      </c>
      <c r="G16" s="111">
        <v>100</v>
      </c>
      <c r="H16" s="111">
        <v>1911</v>
      </c>
      <c r="I16" s="14"/>
    </row>
    <row r="17" spans="2:9" s="99" customFormat="1" ht="14" hidden="1" customHeight="1" outlineLevel="1" x14ac:dyDescent="0.35">
      <c r="B17" s="100" t="s">
        <v>297</v>
      </c>
      <c r="C17" s="110">
        <v>5749</v>
      </c>
      <c r="D17" s="111">
        <v>40</v>
      </c>
      <c r="E17" s="111">
        <v>540</v>
      </c>
      <c r="F17" s="111">
        <v>2422</v>
      </c>
      <c r="G17" s="111">
        <v>1557</v>
      </c>
      <c r="H17" s="111">
        <v>1190</v>
      </c>
      <c r="I17" s="14"/>
    </row>
    <row r="18" spans="2:9" s="99" customFormat="1" ht="14" hidden="1" customHeight="1" outlineLevel="1" x14ac:dyDescent="0.35">
      <c r="B18" s="100" t="s">
        <v>298</v>
      </c>
      <c r="C18" s="110">
        <v>4701</v>
      </c>
      <c r="D18" s="111">
        <v>8</v>
      </c>
      <c r="E18" s="111">
        <v>320</v>
      </c>
      <c r="F18" s="111">
        <v>2399</v>
      </c>
      <c r="G18" s="111">
        <v>1067</v>
      </c>
      <c r="H18" s="111">
        <v>907</v>
      </c>
      <c r="I18" s="14"/>
    </row>
    <row r="19" spans="2:9" s="99" customFormat="1" ht="14" hidden="1" customHeight="1" outlineLevel="1" x14ac:dyDescent="0.35">
      <c r="B19" s="100" t="s">
        <v>299</v>
      </c>
      <c r="C19" s="110">
        <v>2080</v>
      </c>
      <c r="D19" s="111">
        <v>29</v>
      </c>
      <c r="E19" s="111">
        <v>530</v>
      </c>
      <c r="F19" s="111">
        <v>743</v>
      </c>
      <c r="G19" s="111">
        <v>152</v>
      </c>
      <c r="H19" s="111">
        <v>626</v>
      </c>
      <c r="I19" s="14"/>
    </row>
    <row r="20" spans="2:9" s="99" customFormat="1" ht="14" hidden="1" customHeight="1" outlineLevel="1" x14ac:dyDescent="0.35">
      <c r="B20" s="100" t="s">
        <v>300</v>
      </c>
      <c r="C20" s="110">
        <v>1020</v>
      </c>
      <c r="D20" s="160" t="s">
        <v>100</v>
      </c>
      <c r="E20" s="111">
        <v>38</v>
      </c>
      <c r="F20" s="111">
        <v>100</v>
      </c>
      <c r="G20" s="160" t="s">
        <v>100</v>
      </c>
      <c r="H20" s="111">
        <v>882</v>
      </c>
      <c r="I20" s="14"/>
    </row>
    <row r="21" spans="2:9" s="99" customFormat="1" ht="14" hidden="1" customHeight="1" outlineLevel="1" x14ac:dyDescent="0.35">
      <c r="B21" s="100" t="s">
        <v>301</v>
      </c>
      <c r="C21" s="110">
        <v>5591</v>
      </c>
      <c r="D21" s="111">
        <v>42</v>
      </c>
      <c r="E21" s="111">
        <v>907</v>
      </c>
      <c r="F21" s="111">
        <v>2772</v>
      </c>
      <c r="G21" s="111">
        <v>1040</v>
      </c>
      <c r="H21" s="111">
        <v>830</v>
      </c>
      <c r="I21" s="14"/>
    </row>
    <row r="22" spans="2:9" s="99" customFormat="1" ht="14" hidden="1" customHeight="1" outlineLevel="1" x14ac:dyDescent="0.35">
      <c r="B22" s="100" t="s">
        <v>302</v>
      </c>
      <c r="C22" s="110">
        <v>6639</v>
      </c>
      <c r="D22" s="111">
        <v>8</v>
      </c>
      <c r="E22" s="111">
        <v>176</v>
      </c>
      <c r="F22" s="111">
        <v>1526</v>
      </c>
      <c r="G22" s="111">
        <v>1858</v>
      </c>
      <c r="H22" s="111">
        <v>3071</v>
      </c>
      <c r="I22" s="14"/>
    </row>
    <row r="23" spans="2:9" s="99" customFormat="1" ht="14" hidden="1" customHeight="1" outlineLevel="1" x14ac:dyDescent="0.35">
      <c r="B23" s="100" t="s">
        <v>303</v>
      </c>
      <c r="C23" s="110">
        <v>12169</v>
      </c>
      <c r="D23" s="111">
        <v>40</v>
      </c>
      <c r="E23" s="111">
        <v>885</v>
      </c>
      <c r="F23" s="111">
        <v>5494</v>
      </c>
      <c r="G23" s="111">
        <v>3373</v>
      </c>
      <c r="H23" s="111">
        <v>2377</v>
      </c>
      <c r="I23" s="14"/>
    </row>
    <row r="24" spans="2:9" s="99" customFormat="1" ht="14" hidden="1" customHeight="1" outlineLevel="1" x14ac:dyDescent="0.35">
      <c r="B24" s="100" t="s">
        <v>304</v>
      </c>
      <c r="C24" s="110">
        <v>10079</v>
      </c>
      <c r="D24" s="111">
        <v>70</v>
      </c>
      <c r="E24" s="111">
        <v>981</v>
      </c>
      <c r="F24" s="111">
        <v>3833</v>
      </c>
      <c r="G24" s="111">
        <v>2787</v>
      </c>
      <c r="H24" s="111">
        <v>2408</v>
      </c>
      <c r="I24" s="14"/>
    </row>
    <row r="25" spans="2:9" s="99" customFormat="1" ht="14" hidden="1" customHeight="1" outlineLevel="1" x14ac:dyDescent="0.35">
      <c r="B25" s="100" t="s">
        <v>305</v>
      </c>
      <c r="C25" s="110">
        <v>4335</v>
      </c>
      <c r="D25" s="111">
        <v>1</v>
      </c>
      <c r="E25" s="111">
        <v>185</v>
      </c>
      <c r="F25" s="111">
        <v>1612</v>
      </c>
      <c r="G25" s="111">
        <v>2176</v>
      </c>
      <c r="H25" s="111">
        <v>361</v>
      </c>
      <c r="I25" s="14"/>
    </row>
    <row r="26" spans="2:9" s="99" customFormat="1" ht="14" hidden="1" customHeight="1" outlineLevel="1" x14ac:dyDescent="0.35">
      <c r="B26" s="100" t="s">
        <v>306</v>
      </c>
      <c r="C26" s="110">
        <v>15627</v>
      </c>
      <c r="D26" s="111">
        <v>267</v>
      </c>
      <c r="E26" s="111">
        <v>3240</v>
      </c>
      <c r="F26" s="111">
        <v>7832</v>
      </c>
      <c r="G26" s="111">
        <v>2415</v>
      </c>
      <c r="H26" s="111">
        <v>1873</v>
      </c>
      <c r="I26" s="14"/>
    </row>
    <row r="27" spans="2:9" s="99" customFormat="1" ht="14" hidden="1" customHeight="1" outlineLevel="1" x14ac:dyDescent="0.35">
      <c r="B27" s="100" t="s">
        <v>307</v>
      </c>
      <c r="C27" s="110">
        <v>6196</v>
      </c>
      <c r="D27" s="111">
        <v>3</v>
      </c>
      <c r="E27" s="111">
        <v>181</v>
      </c>
      <c r="F27" s="111">
        <v>1253</v>
      </c>
      <c r="G27" s="111">
        <v>0</v>
      </c>
      <c r="H27" s="111">
        <v>4759</v>
      </c>
      <c r="I27" s="14"/>
    </row>
    <row r="28" spans="2:9" s="99" customFormat="1" ht="14" hidden="1" customHeight="1" outlineLevel="1" x14ac:dyDescent="0.35">
      <c r="B28" s="100" t="s">
        <v>308</v>
      </c>
      <c r="C28" s="110">
        <v>12900</v>
      </c>
      <c r="D28" s="111">
        <v>26</v>
      </c>
      <c r="E28" s="111">
        <v>521</v>
      </c>
      <c r="F28" s="111">
        <v>1306</v>
      </c>
      <c r="G28" s="111">
        <v>2132</v>
      </c>
      <c r="H28" s="111">
        <v>8915</v>
      </c>
      <c r="I28" s="14"/>
    </row>
    <row r="29" spans="2:9" s="99" customFormat="1" ht="14" hidden="1" customHeight="1" outlineLevel="1" x14ac:dyDescent="0.35">
      <c r="B29" s="100" t="s">
        <v>309</v>
      </c>
      <c r="C29" s="110">
        <v>7664</v>
      </c>
      <c r="D29" s="111">
        <v>47</v>
      </c>
      <c r="E29" s="111">
        <v>1018</v>
      </c>
      <c r="F29" s="111">
        <v>3708</v>
      </c>
      <c r="G29" s="111">
        <v>288</v>
      </c>
      <c r="H29" s="111">
        <v>2603</v>
      </c>
      <c r="I29" s="14"/>
    </row>
    <row r="30" spans="2:9" s="99" customFormat="1" ht="14" hidden="1" customHeight="1" outlineLevel="1" x14ac:dyDescent="0.35">
      <c r="B30" s="100" t="s">
        <v>310</v>
      </c>
      <c r="C30" s="110">
        <v>19304</v>
      </c>
      <c r="D30" s="111">
        <v>24</v>
      </c>
      <c r="E30" s="111">
        <v>214</v>
      </c>
      <c r="F30" s="111">
        <v>3688</v>
      </c>
      <c r="G30" s="111">
        <v>3530</v>
      </c>
      <c r="H30" s="111">
        <v>11848</v>
      </c>
      <c r="I30" s="14"/>
    </row>
    <row r="31" spans="2:9" s="99" customFormat="1" ht="14" hidden="1" customHeight="1" outlineLevel="1" x14ac:dyDescent="0.35">
      <c r="B31" s="100" t="s">
        <v>311</v>
      </c>
      <c r="C31" s="110">
        <v>3180</v>
      </c>
      <c r="D31" s="111">
        <v>10</v>
      </c>
      <c r="E31" s="111">
        <v>78</v>
      </c>
      <c r="F31" s="111">
        <v>1062</v>
      </c>
      <c r="G31" s="111">
        <v>867</v>
      </c>
      <c r="H31" s="111">
        <v>1163</v>
      </c>
      <c r="I31" s="14"/>
    </row>
    <row r="32" spans="2:9" s="99" customFormat="1" ht="14" hidden="1" customHeight="1" outlineLevel="1" x14ac:dyDescent="0.35">
      <c r="B32" s="100" t="s">
        <v>312</v>
      </c>
      <c r="C32" s="110">
        <v>5496</v>
      </c>
      <c r="D32" s="111">
        <v>43</v>
      </c>
      <c r="E32" s="111">
        <v>466</v>
      </c>
      <c r="F32" s="111">
        <v>1303</v>
      </c>
      <c r="G32" s="111">
        <v>808</v>
      </c>
      <c r="H32" s="111">
        <v>2876</v>
      </c>
      <c r="I32" s="14"/>
    </row>
    <row r="33" spans="2:9" s="99" customFormat="1" ht="14" hidden="1" customHeight="1" outlineLevel="1" x14ac:dyDescent="0.35">
      <c r="B33" s="100" t="s">
        <v>313</v>
      </c>
      <c r="C33" s="110">
        <v>3443</v>
      </c>
      <c r="D33" s="111">
        <v>52</v>
      </c>
      <c r="E33" s="111">
        <v>336</v>
      </c>
      <c r="F33" s="111">
        <v>984</v>
      </c>
      <c r="G33" s="111">
        <v>686</v>
      </c>
      <c r="H33" s="111">
        <v>1385</v>
      </c>
      <c r="I33" s="14"/>
    </row>
    <row r="34" spans="2:9" s="99" customFormat="1" ht="14" hidden="1" customHeight="1" outlineLevel="1" x14ac:dyDescent="0.35">
      <c r="B34" s="100" t="s">
        <v>314</v>
      </c>
      <c r="C34" s="110">
        <v>6091</v>
      </c>
      <c r="D34" s="111">
        <v>92</v>
      </c>
      <c r="E34" s="111">
        <v>818</v>
      </c>
      <c r="F34" s="111">
        <v>1640</v>
      </c>
      <c r="G34" s="111">
        <v>959</v>
      </c>
      <c r="H34" s="111">
        <v>2582</v>
      </c>
      <c r="I34" s="14"/>
    </row>
    <row r="35" spans="2:9" s="1" customFormat="1" ht="14" customHeight="1" collapsed="1" x14ac:dyDescent="0.3">
      <c r="B35" s="101" t="s">
        <v>57</v>
      </c>
      <c r="C35" s="61">
        <v>5079</v>
      </c>
      <c r="D35" s="79">
        <v>81</v>
      </c>
      <c r="E35" s="79">
        <v>318</v>
      </c>
      <c r="F35" s="79">
        <v>751</v>
      </c>
      <c r="G35" s="163" t="s">
        <v>100</v>
      </c>
      <c r="H35" s="79">
        <v>3929</v>
      </c>
    </row>
    <row r="36" spans="2:9" s="1" customFormat="1" ht="14" customHeight="1" x14ac:dyDescent="0.3">
      <c r="B36" s="101" t="s">
        <v>58</v>
      </c>
      <c r="C36" s="61">
        <v>13638</v>
      </c>
      <c r="D36" s="79">
        <v>62</v>
      </c>
      <c r="E36" s="79">
        <v>889</v>
      </c>
      <c r="F36" s="79">
        <v>5531</v>
      </c>
      <c r="G36" s="79">
        <v>3480</v>
      </c>
      <c r="H36" s="79">
        <v>3676</v>
      </c>
    </row>
    <row r="37" spans="2:9" s="1" customFormat="1" ht="14" customHeight="1" x14ac:dyDescent="0.3">
      <c r="B37" s="103" t="s">
        <v>49</v>
      </c>
      <c r="C37" s="61">
        <v>27240</v>
      </c>
      <c r="D37" s="79">
        <v>1122</v>
      </c>
      <c r="E37" s="79">
        <v>5724</v>
      </c>
      <c r="F37" s="79">
        <v>11423</v>
      </c>
      <c r="G37" s="79">
        <v>4467</v>
      </c>
      <c r="H37" s="79">
        <v>4504</v>
      </c>
    </row>
    <row r="38" spans="2:9" s="1" customFormat="1" ht="14" customHeight="1" x14ac:dyDescent="0.3">
      <c r="B38" s="101" t="s">
        <v>50</v>
      </c>
      <c r="C38" s="61">
        <f>+C39+C40+C41</f>
        <v>159238</v>
      </c>
      <c r="D38" s="79">
        <f t="shared" ref="D38:H38" si="1">+D39+D40+D41</f>
        <v>3175</v>
      </c>
      <c r="E38" s="79">
        <f t="shared" si="1"/>
        <v>15607</v>
      </c>
      <c r="F38" s="79">
        <f t="shared" si="1"/>
        <v>27315</v>
      </c>
      <c r="G38" s="79">
        <f t="shared" si="1"/>
        <v>7100</v>
      </c>
      <c r="H38" s="79">
        <f t="shared" si="1"/>
        <v>106041</v>
      </c>
    </row>
    <row r="39" spans="2:9" s="1" customFormat="1" ht="14" hidden="1" customHeight="1" outlineLevel="1" x14ac:dyDescent="0.3">
      <c r="B39" s="100" t="s">
        <v>315</v>
      </c>
      <c r="C39" s="110">
        <v>10299</v>
      </c>
      <c r="D39" s="111">
        <v>483</v>
      </c>
      <c r="E39" s="111">
        <v>2283</v>
      </c>
      <c r="F39" s="111">
        <v>4761</v>
      </c>
      <c r="G39" s="111">
        <v>1499</v>
      </c>
      <c r="H39" s="111">
        <v>1273</v>
      </c>
    </row>
    <row r="40" spans="2:9" s="1" customFormat="1" ht="14" hidden="1" customHeight="1" outlineLevel="1" x14ac:dyDescent="0.3">
      <c r="B40" s="100" t="s">
        <v>316</v>
      </c>
      <c r="C40" s="110">
        <v>31175</v>
      </c>
      <c r="D40" s="111">
        <v>1184</v>
      </c>
      <c r="E40" s="111">
        <v>7562</v>
      </c>
      <c r="F40" s="111">
        <v>13540</v>
      </c>
      <c r="G40" s="111">
        <v>2905</v>
      </c>
      <c r="H40" s="111">
        <v>5984</v>
      </c>
    </row>
    <row r="41" spans="2:9" s="1" customFormat="1" ht="14" hidden="1" customHeight="1" outlineLevel="1" x14ac:dyDescent="0.3">
      <c r="B41" s="100" t="s">
        <v>317</v>
      </c>
      <c r="C41" s="110">
        <v>117764</v>
      </c>
      <c r="D41" s="111">
        <v>1508</v>
      </c>
      <c r="E41" s="111">
        <v>5762</v>
      </c>
      <c r="F41" s="111">
        <v>9014</v>
      </c>
      <c r="G41" s="111">
        <v>2696</v>
      </c>
      <c r="H41" s="111">
        <v>98784</v>
      </c>
    </row>
    <row r="42" spans="2:9" ht="14" customHeight="1" collapsed="1" x14ac:dyDescent="0.2">
      <c r="B42" s="10" t="s">
        <v>51</v>
      </c>
      <c r="C42" s="58">
        <v>51912</v>
      </c>
      <c r="D42" s="14">
        <v>487</v>
      </c>
      <c r="E42" s="14">
        <v>3480</v>
      </c>
      <c r="F42" s="14">
        <v>9254</v>
      </c>
      <c r="G42" s="14">
        <v>4374</v>
      </c>
      <c r="H42" s="14">
        <v>34317</v>
      </c>
    </row>
    <row r="43" spans="2:9" ht="14" customHeight="1" x14ac:dyDescent="0.2">
      <c r="B43" s="10" t="s">
        <v>52</v>
      </c>
      <c r="C43" s="58">
        <v>28398</v>
      </c>
      <c r="D43" s="14">
        <v>609</v>
      </c>
      <c r="E43" s="14">
        <v>2354</v>
      </c>
      <c r="F43" s="14">
        <v>6889</v>
      </c>
      <c r="G43" s="14">
        <v>3288</v>
      </c>
      <c r="H43" s="14">
        <v>15258</v>
      </c>
    </row>
    <row r="44" spans="2:9" ht="14" customHeight="1" x14ac:dyDescent="0.2">
      <c r="B44" s="10" t="s">
        <v>61</v>
      </c>
      <c r="C44" s="58">
        <v>33542</v>
      </c>
      <c r="D44" s="14">
        <v>403</v>
      </c>
      <c r="E44" s="14">
        <v>2405</v>
      </c>
      <c r="F44" s="14">
        <v>8342</v>
      </c>
      <c r="G44" s="14">
        <v>4963</v>
      </c>
      <c r="H44" s="14">
        <v>17429</v>
      </c>
    </row>
    <row r="45" spans="2:9" ht="14" customHeight="1" x14ac:dyDescent="0.2">
      <c r="B45" s="10" t="s">
        <v>60</v>
      </c>
      <c r="C45" s="58">
        <v>47815</v>
      </c>
      <c r="D45" s="14">
        <v>381</v>
      </c>
      <c r="E45" s="14">
        <v>2657</v>
      </c>
      <c r="F45" s="14">
        <v>8375</v>
      </c>
      <c r="G45" s="14">
        <v>4330</v>
      </c>
      <c r="H45" s="14">
        <v>32072</v>
      </c>
    </row>
    <row r="46" spans="2:9" ht="14" customHeight="1" x14ac:dyDescent="0.2">
      <c r="B46" s="10" t="s">
        <v>59</v>
      </c>
      <c r="C46" s="58">
        <v>2590</v>
      </c>
      <c r="D46" s="14">
        <v>444</v>
      </c>
      <c r="E46" s="14">
        <v>682</v>
      </c>
      <c r="F46" s="14">
        <v>997</v>
      </c>
      <c r="G46" s="14">
        <v>467</v>
      </c>
      <c r="H46" s="56" t="s">
        <v>100</v>
      </c>
    </row>
    <row r="47" spans="2:9" ht="14" customHeight="1" x14ac:dyDescent="0.2">
      <c r="B47" s="10" t="s">
        <v>62</v>
      </c>
      <c r="C47" s="58">
        <v>39177</v>
      </c>
      <c r="D47" s="14">
        <v>2356</v>
      </c>
      <c r="E47" s="14">
        <v>5752</v>
      </c>
      <c r="F47" s="14">
        <v>10433</v>
      </c>
      <c r="G47" s="14">
        <v>6384</v>
      </c>
      <c r="H47" s="14">
        <v>14252</v>
      </c>
    </row>
    <row r="48" spans="2:9" ht="14" customHeight="1" x14ac:dyDescent="0.2">
      <c r="B48" s="10" t="s">
        <v>63</v>
      </c>
      <c r="C48" s="58">
        <v>53882</v>
      </c>
      <c r="D48" s="14">
        <v>355</v>
      </c>
      <c r="E48" s="14">
        <v>2027</v>
      </c>
      <c r="F48" s="14">
        <v>6472</v>
      </c>
      <c r="G48" s="14">
        <v>4168</v>
      </c>
      <c r="H48" s="14">
        <v>40860</v>
      </c>
    </row>
    <row r="49" spans="2:8" ht="14" customHeight="1" x14ac:dyDescent="0.2">
      <c r="B49" s="10" t="s">
        <v>69</v>
      </c>
      <c r="C49" s="58">
        <v>1956</v>
      </c>
      <c r="D49" s="14">
        <v>5</v>
      </c>
      <c r="E49" s="14">
        <v>432</v>
      </c>
      <c r="F49" s="14">
        <v>1024</v>
      </c>
      <c r="G49" s="14">
        <v>495</v>
      </c>
      <c r="H49" s="56" t="s">
        <v>100</v>
      </c>
    </row>
    <row r="50" spans="2:8" ht="14" customHeight="1" x14ac:dyDescent="0.2">
      <c r="B50" s="10" t="s">
        <v>64</v>
      </c>
      <c r="C50" s="58">
        <v>10524</v>
      </c>
      <c r="D50" s="14">
        <v>204</v>
      </c>
      <c r="E50" s="14">
        <v>1893</v>
      </c>
      <c r="F50" s="14">
        <v>4129</v>
      </c>
      <c r="G50" s="14">
        <v>1236</v>
      </c>
      <c r="H50" s="14">
        <v>3062</v>
      </c>
    </row>
    <row r="51" spans="2:8" ht="14" customHeight="1" x14ac:dyDescent="0.2">
      <c r="B51" s="10" t="s">
        <v>65</v>
      </c>
      <c r="C51" s="58">
        <v>53133</v>
      </c>
      <c r="D51" s="14">
        <v>549</v>
      </c>
      <c r="E51" s="14">
        <v>5273</v>
      </c>
      <c r="F51" s="14">
        <v>17686</v>
      </c>
      <c r="G51" s="14">
        <v>5555</v>
      </c>
      <c r="H51" s="14">
        <v>24070</v>
      </c>
    </row>
    <row r="52" spans="2:8" ht="14" customHeight="1" x14ac:dyDescent="0.2">
      <c r="B52" s="10" t="s">
        <v>66</v>
      </c>
      <c r="C52" s="58">
        <v>3801</v>
      </c>
      <c r="D52" s="14">
        <v>104</v>
      </c>
      <c r="E52" s="14">
        <v>459</v>
      </c>
      <c r="F52" s="14">
        <v>1740</v>
      </c>
      <c r="G52" s="14">
        <v>1488</v>
      </c>
      <c r="H52" s="14">
        <v>10</v>
      </c>
    </row>
    <row r="53" spans="2:8" ht="14" customHeight="1" x14ac:dyDescent="0.2">
      <c r="B53" s="10" t="s">
        <v>67</v>
      </c>
      <c r="C53" s="58">
        <v>8364</v>
      </c>
      <c r="D53" s="14">
        <v>479</v>
      </c>
      <c r="E53" s="14">
        <v>1485</v>
      </c>
      <c r="F53" s="14">
        <v>3362</v>
      </c>
      <c r="G53" s="14">
        <v>1147</v>
      </c>
      <c r="H53" s="14">
        <v>1891</v>
      </c>
    </row>
    <row r="54" spans="2:8" ht="14" customHeight="1" x14ac:dyDescent="0.2">
      <c r="B54" s="87" t="s">
        <v>68</v>
      </c>
      <c r="C54" s="147">
        <v>14</v>
      </c>
      <c r="D54" s="46" t="s">
        <v>100</v>
      </c>
      <c r="E54" s="148">
        <v>14</v>
      </c>
      <c r="F54" s="46" t="s">
        <v>100</v>
      </c>
      <c r="G54" s="46" t="s">
        <v>100</v>
      </c>
      <c r="H54" s="46" t="s">
        <v>100</v>
      </c>
    </row>
  </sheetData>
  <mergeCells count="9">
    <mergeCell ref="B2:H2"/>
    <mergeCell ref="B3:H3"/>
    <mergeCell ref="G4:H4"/>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I54"/>
  <sheetViews>
    <sheetView workbookViewId="0">
      <selection activeCell="B35" sqref="B35"/>
    </sheetView>
  </sheetViews>
  <sheetFormatPr defaultColWidth="9.1796875" defaultRowHeight="10.5" outlineLevelRow="1" x14ac:dyDescent="0.25"/>
  <cols>
    <col min="1" max="1" width="2.90625" style="10" customWidth="1"/>
    <col min="2" max="2" width="53.453125" style="10" customWidth="1"/>
    <col min="3" max="3" width="9.1796875" style="132" customWidth="1"/>
    <col min="4" max="7" width="9.1796875" style="11" customWidth="1"/>
    <col min="8" max="8" width="10.81640625" style="10" customWidth="1"/>
    <col min="9" max="182" width="9.1796875" style="10"/>
    <col min="183" max="183" width="51.1796875" style="10" customWidth="1"/>
    <col min="184" max="191" width="9.81640625" style="10" customWidth="1"/>
    <col min="192" max="438" width="9.1796875" style="10"/>
    <col min="439" max="439" width="51.1796875" style="10" customWidth="1"/>
    <col min="440" max="447" width="9.81640625" style="10" customWidth="1"/>
    <col min="448" max="694" width="9.1796875" style="10"/>
    <col min="695" max="695" width="51.1796875" style="10" customWidth="1"/>
    <col min="696" max="703" width="9.81640625" style="10" customWidth="1"/>
    <col min="704" max="950" width="9.1796875" style="10"/>
    <col min="951" max="951" width="51.1796875" style="10" customWidth="1"/>
    <col min="952" max="959" width="9.81640625" style="10" customWidth="1"/>
    <col min="960" max="1206" width="9.1796875" style="10"/>
    <col min="1207" max="1207" width="51.1796875" style="10" customWidth="1"/>
    <col min="1208" max="1215" width="9.81640625" style="10" customWidth="1"/>
    <col min="1216" max="1462" width="9.1796875" style="10"/>
    <col min="1463" max="1463" width="51.1796875" style="10" customWidth="1"/>
    <col min="1464" max="1471" width="9.81640625" style="10" customWidth="1"/>
    <col min="1472" max="1718" width="9.1796875" style="10"/>
    <col min="1719" max="1719" width="51.1796875" style="10" customWidth="1"/>
    <col min="1720" max="1727" width="9.81640625" style="10" customWidth="1"/>
    <col min="1728" max="1974" width="9.1796875" style="10"/>
    <col min="1975" max="1975" width="51.1796875" style="10" customWidth="1"/>
    <col min="1976" max="1983" width="9.81640625" style="10" customWidth="1"/>
    <col min="1984" max="2230" width="9.1796875" style="10"/>
    <col min="2231" max="2231" width="51.1796875" style="10" customWidth="1"/>
    <col min="2232" max="2239" width="9.81640625" style="10" customWidth="1"/>
    <col min="2240" max="2486" width="9.1796875" style="10"/>
    <col min="2487" max="2487" width="51.1796875" style="10" customWidth="1"/>
    <col min="2488" max="2495" width="9.81640625" style="10" customWidth="1"/>
    <col min="2496" max="2742" width="9.1796875" style="10"/>
    <col min="2743" max="2743" width="51.1796875" style="10" customWidth="1"/>
    <col min="2744" max="2751" width="9.81640625" style="10" customWidth="1"/>
    <col min="2752" max="2998" width="9.1796875" style="10"/>
    <col min="2999" max="2999" width="51.1796875" style="10" customWidth="1"/>
    <col min="3000" max="3007" width="9.81640625" style="10" customWidth="1"/>
    <col min="3008" max="3254" width="9.1796875" style="10"/>
    <col min="3255" max="3255" width="51.1796875" style="10" customWidth="1"/>
    <col min="3256" max="3263" width="9.81640625" style="10" customWidth="1"/>
    <col min="3264" max="3510" width="9.1796875" style="10"/>
    <col min="3511" max="3511" width="51.1796875" style="10" customWidth="1"/>
    <col min="3512" max="3519" width="9.81640625" style="10" customWidth="1"/>
    <col min="3520" max="3766" width="9.1796875" style="10"/>
    <col min="3767" max="3767" width="51.1796875" style="10" customWidth="1"/>
    <col min="3768" max="3775" width="9.81640625" style="10" customWidth="1"/>
    <col min="3776" max="4022" width="9.1796875" style="10"/>
    <col min="4023" max="4023" width="51.1796875" style="10" customWidth="1"/>
    <col min="4024" max="4031" width="9.81640625" style="10" customWidth="1"/>
    <col min="4032" max="4278" width="9.1796875" style="10"/>
    <col min="4279" max="4279" width="51.1796875" style="10" customWidth="1"/>
    <col min="4280" max="4287" width="9.81640625" style="10" customWidth="1"/>
    <col min="4288" max="4534" width="9.1796875" style="10"/>
    <col min="4535" max="4535" width="51.1796875" style="10" customWidth="1"/>
    <col min="4536" max="4543" width="9.81640625" style="10" customWidth="1"/>
    <col min="4544" max="4790" width="9.1796875" style="10"/>
    <col min="4791" max="4791" width="51.1796875" style="10" customWidth="1"/>
    <col min="4792" max="4799" width="9.81640625" style="10" customWidth="1"/>
    <col min="4800" max="5046" width="9.1796875" style="10"/>
    <col min="5047" max="5047" width="51.1796875" style="10" customWidth="1"/>
    <col min="5048" max="5055" width="9.81640625" style="10" customWidth="1"/>
    <col min="5056" max="5302" width="9.1796875" style="10"/>
    <col min="5303" max="5303" width="51.1796875" style="10" customWidth="1"/>
    <col min="5304" max="5311" width="9.81640625" style="10" customWidth="1"/>
    <col min="5312" max="5558" width="9.1796875" style="10"/>
    <col min="5559" max="5559" width="51.1796875" style="10" customWidth="1"/>
    <col min="5560" max="5567" width="9.81640625" style="10" customWidth="1"/>
    <col min="5568" max="5814" width="9.1796875" style="10"/>
    <col min="5815" max="5815" width="51.1796875" style="10" customWidth="1"/>
    <col min="5816" max="5823" width="9.81640625" style="10" customWidth="1"/>
    <col min="5824" max="6070" width="9.1796875" style="10"/>
    <col min="6071" max="6071" width="51.1796875" style="10" customWidth="1"/>
    <col min="6072" max="6079" width="9.81640625" style="10" customWidth="1"/>
    <col min="6080" max="6326" width="9.1796875" style="10"/>
    <col min="6327" max="6327" width="51.1796875" style="10" customWidth="1"/>
    <col min="6328" max="6335" width="9.81640625" style="10" customWidth="1"/>
    <col min="6336" max="6582" width="9.1796875" style="10"/>
    <col min="6583" max="6583" width="51.1796875" style="10" customWidth="1"/>
    <col min="6584" max="6591" width="9.81640625" style="10" customWidth="1"/>
    <col min="6592" max="6838" width="9.1796875" style="10"/>
    <col min="6839" max="6839" width="51.1796875" style="10" customWidth="1"/>
    <col min="6840" max="6847" width="9.81640625" style="10" customWidth="1"/>
    <col min="6848" max="7094" width="9.1796875" style="10"/>
    <col min="7095" max="7095" width="51.1796875" style="10" customWidth="1"/>
    <col min="7096" max="7103" width="9.81640625" style="10" customWidth="1"/>
    <col min="7104" max="7350" width="9.1796875" style="10"/>
    <col min="7351" max="7351" width="51.1796875" style="10" customWidth="1"/>
    <col min="7352" max="7359" width="9.81640625" style="10" customWidth="1"/>
    <col min="7360" max="7606" width="9.1796875" style="10"/>
    <col min="7607" max="7607" width="51.1796875" style="10" customWidth="1"/>
    <col min="7608" max="7615" width="9.81640625" style="10" customWidth="1"/>
    <col min="7616" max="7862" width="9.1796875" style="10"/>
    <col min="7863" max="7863" width="51.1796875" style="10" customWidth="1"/>
    <col min="7864" max="7871" width="9.81640625" style="10" customWidth="1"/>
    <col min="7872" max="8118" width="9.1796875" style="10"/>
    <col min="8119" max="8119" width="51.1796875" style="10" customWidth="1"/>
    <col min="8120" max="8127" width="9.81640625" style="10" customWidth="1"/>
    <col min="8128" max="8374" width="9.1796875" style="10"/>
    <col min="8375" max="8375" width="51.1796875" style="10" customWidth="1"/>
    <col min="8376" max="8383" width="9.81640625" style="10" customWidth="1"/>
    <col min="8384" max="8630" width="9.1796875" style="10"/>
    <col min="8631" max="8631" width="51.1796875" style="10" customWidth="1"/>
    <col min="8632" max="8639" width="9.81640625" style="10" customWidth="1"/>
    <col min="8640" max="8886" width="9.1796875" style="10"/>
    <col min="8887" max="8887" width="51.1796875" style="10" customWidth="1"/>
    <col min="8888" max="8895" width="9.81640625" style="10" customWidth="1"/>
    <col min="8896" max="9142" width="9.1796875" style="10"/>
    <col min="9143" max="9143" width="51.1796875" style="10" customWidth="1"/>
    <col min="9144" max="9151" width="9.81640625" style="10" customWidth="1"/>
    <col min="9152" max="9398" width="9.1796875" style="10"/>
    <col min="9399" max="9399" width="51.1796875" style="10" customWidth="1"/>
    <col min="9400" max="9407" width="9.81640625" style="10" customWidth="1"/>
    <col min="9408" max="9654" width="9.1796875" style="10"/>
    <col min="9655" max="9655" width="51.1796875" style="10" customWidth="1"/>
    <col min="9656" max="9663" width="9.81640625" style="10" customWidth="1"/>
    <col min="9664" max="9910" width="9.1796875" style="10"/>
    <col min="9911" max="9911" width="51.1796875" style="10" customWidth="1"/>
    <col min="9912" max="9919" width="9.81640625" style="10" customWidth="1"/>
    <col min="9920" max="10166" width="9.1796875" style="10"/>
    <col min="10167" max="10167" width="51.1796875" style="10" customWidth="1"/>
    <col min="10168" max="10175" width="9.81640625" style="10" customWidth="1"/>
    <col min="10176" max="10422" width="9.1796875" style="10"/>
    <col min="10423" max="10423" width="51.1796875" style="10" customWidth="1"/>
    <col min="10424" max="10431" width="9.81640625" style="10" customWidth="1"/>
    <col min="10432" max="10678" width="9.1796875" style="10"/>
    <col min="10679" max="10679" width="51.1796875" style="10" customWidth="1"/>
    <col min="10680" max="10687" width="9.81640625" style="10" customWidth="1"/>
    <col min="10688" max="10934" width="9.1796875" style="10"/>
    <col min="10935" max="10935" width="51.1796875" style="10" customWidth="1"/>
    <col min="10936" max="10943" width="9.81640625" style="10" customWidth="1"/>
    <col min="10944" max="11190" width="9.1796875" style="10"/>
    <col min="11191" max="11191" width="51.1796875" style="10" customWidth="1"/>
    <col min="11192" max="11199" width="9.81640625" style="10" customWidth="1"/>
    <col min="11200" max="11446" width="9.1796875" style="10"/>
    <col min="11447" max="11447" width="51.1796875" style="10" customWidth="1"/>
    <col min="11448" max="11455" width="9.81640625" style="10" customWidth="1"/>
    <col min="11456" max="11702" width="9.1796875" style="10"/>
    <col min="11703" max="11703" width="51.1796875" style="10" customWidth="1"/>
    <col min="11704" max="11711" width="9.81640625" style="10" customWidth="1"/>
    <col min="11712" max="11958" width="9.1796875" style="10"/>
    <col min="11959" max="11959" width="51.1796875" style="10" customWidth="1"/>
    <col min="11960" max="11967" width="9.81640625" style="10" customWidth="1"/>
    <col min="11968" max="12214" width="9.1796875" style="10"/>
    <col min="12215" max="12215" width="51.1796875" style="10" customWidth="1"/>
    <col min="12216" max="12223" width="9.81640625" style="10" customWidth="1"/>
    <col min="12224" max="12470" width="9.1796875" style="10"/>
    <col min="12471" max="12471" width="51.1796875" style="10" customWidth="1"/>
    <col min="12472" max="12479" width="9.81640625" style="10" customWidth="1"/>
    <col min="12480" max="12726" width="9.1796875" style="10"/>
    <col min="12727" max="12727" width="51.1796875" style="10" customWidth="1"/>
    <col min="12728" max="12735" width="9.81640625" style="10" customWidth="1"/>
    <col min="12736" max="12982" width="9.1796875" style="10"/>
    <col min="12983" max="12983" width="51.1796875" style="10" customWidth="1"/>
    <col min="12984" max="12991" width="9.81640625" style="10" customWidth="1"/>
    <col min="12992" max="13238" width="9.1796875" style="10"/>
    <col min="13239" max="13239" width="51.1796875" style="10" customWidth="1"/>
    <col min="13240" max="13247" width="9.81640625" style="10" customWidth="1"/>
    <col min="13248" max="13494" width="9.1796875" style="10"/>
    <col min="13495" max="13495" width="51.1796875" style="10" customWidth="1"/>
    <col min="13496" max="13503" width="9.81640625" style="10" customWidth="1"/>
    <col min="13504" max="13750" width="9.1796875" style="10"/>
    <col min="13751" max="13751" width="51.1796875" style="10" customWidth="1"/>
    <col min="13752" max="13759" width="9.81640625" style="10" customWidth="1"/>
    <col min="13760" max="14006" width="9.1796875" style="10"/>
    <col min="14007" max="14007" width="51.1796875" style="10" customWidth="1"/>
    <col min="14008" max="14015" width="9.81640625" style="10" customWidth="1"/>
    <col min="14016" max="14262" width="9.1796875" style="10"/>
    <col min="14263" max="14263" width="51.1796875" style="10" customWidth="1"/>
    <col min="14264" max="14271" width="9.81640625" style="10" customWidth="1"/>
    <col min="14272" max="14518" width="9.1796875" style="10"/>
    <col min="14519" max="14519" width="51.1796875" style="10" customWidth="1"/>
    <col min="14520" max="14527" width="9.81640625" style="10" customWidth="1"/>
    <col min="14528" max="14774" width="9.1796875" style="10"/>
    <col min="14775" max="14775" width="51.1796875" style="10" customWidth="1"/>
    <col min="14776" max="14783" width="9.81640625" style="10" customWidth="1"/>
    <col min="14784" max="15030" width="9.1796875" style="10"/>
    <col min="15031" max="15031" width="51.1796875" style="10" customWidth="1"/>
    <col min="15032" max="15039" width="9.81640625" style="10" customWidth="1"/>
    <col min="15040" max="15286" width="9.1796875" style="10"/>
    <col min="15287" max="15287" width="51.1796875" style="10" customWidth="1"/>
    <col min="15288" max="15295" width="9.81640625" style="10" customWidth="1"/>
    <col min="15296" max="15542" width="9.1796875" style="10"/>
    <col min="15543" max="15543" width="51.1796875" style="10" customWidth="1"/>
    <col min="15544" max="15551" width="9.81640625" style="10" customWidth="1"/>
    <col min="15552" max="15798" width="9.1796875" style="10"/>
    <col min="15799" max="15799" width="51.1796875" style="10" customWidth="1"/>
    <col min="15800" max="15807" width="9.81640625" style="10" customWidth="1"/>
    <col min="15808" max="16054" width="9.1796875" style="10"/>
    <col min="16055" max="16055" width="51.1796875" style="10" customWidth="1"/>
    <col min="16056" max="16063" width="9.81640625" style="10" customWidth="1"/>
    <col min="16064" max="16384" width="9.1796875" style="10"/>
  </cols>
  <sheetData>
    <row r="1" spans="2:9" s="1" customFormat="1" ht="17.25" customHeight="1" x14ac:dyDescent="0.3">
      <c r="B1" s="40"/>
      <c r="C1" s="41"/>
      <c r="D1" s="42"/>
      <c r="H1" s="36" t="s">
        <v>224</v>
      </c>
    </row>
    <row r="2" spans="2:9" s="1" customFormat="1" ht="28.5" customHeight="1" x14ac:dyDescent="0.3">
      <c r="B2" s="178" t="s">
        <v>225</v>
      </c>
      <c r="C2" s="178"/>
      <c r="D2" s="178"/>
      <c r="E2" s="178"/>
      <c r="F2" s="178"/>
      <c r="G2" s="178"/>
      <c r="H2" s="178"/>
    </row>
    <row r="3" spans="2:9" s="1" customFormat="1" ht="15.75" customHeight="1" x14ac:dyDescent="0.3">
      <c r="B3" s="179">
        <v>2022</v>
      </c>
      <c r="C3" s="179"/>
      <c r="D3" s="179"/>
      <c r="E3" s="179"/>
      <c r="F3" s="179"/>
      <c r="G3" s="179"/>
      <c r="H3" s="179"/>
    </row>
    <row r="4" spans="2:9" ht="15" customHeight="1" x14ac:dyDescent="0.25">
      <c r="B4" s="10" t="s">
        <v>115</v>
      </c>
      <c r="H4" s="11" t="s">
        <v>120</v>
      </c>
    </row>
    <row r="5" spans="2:9" ht="18.649999999999999" customHeight="1" x14ac:dyDescent="0.2">
      <c r="B5" s="37" t="s">
        <v>76</v>
      </c>
      <c r="C5" s="181" t="s">
        <v>0</v>
      </c>
      <c r="D5" s="180" t="s">
        <v>54</v>
      </c>
      <c r="E5" s="180" t="s">
        <v>44</v>
      </c>
      <c r="F5" s="180" t="s">
        <v>45</v>
      </c>
      <c r="G5" s="180" t="s">
        <v>55</v>
      </c>
      <c r="H5" s="180" t="s">
        <v>56</v>
      </c>
    </row>
    <row r="6" spans="2:9" ht="15" customHeight="1" x14ac:dyDescent="0.25">
      <c r="B6" s="43" t="s">
        <v>46</v>
      </c>
      <c r="C6" s="198"/>
      <c r="D6" s="182"/>
      <c r="E6" s="182"/>
      <c r="F6" s="182"/>
      <c r="G6" s="182"/>
      <c r="H6" s="182"/>
    </row>
    <row r="7" spans="2:9" s="40" customFormat="1" ht="14" customHeight="1" x14ac:dyDescent="0.25">
      <c r="B7" s="40" t="s">
        <v>0</v>
      </c>
      <c r="C7" s="72">
        <f>+'Q36'!C7*1000/'Q38'!C7</f>
        <v>393.90146245026784</v>
      </c>
      <c r="D7" s="72">
        <f>+'Q36'!D7*1000/'Q38'!D7</f>
        <v>402.23655826778298</v>
      </c>
      <c r="E7" s="72">
        <f>+'Q36'!E7*1000/'Q38'!E7</f>
        <v>361.04233529316389</v>
      </c>
      <c r="F7" s="72">
        <f>+'Q36'!F7*1000/'Q38'!F7</f>
        <v>375.14322381930191</v>
      </c>
      <c r="G7" s="72">
        <f>+'Q36'!G7*1000/'Q38'!G7</f>
        <v>443.90520902943734</v>
      </c>
      <c r="H7" s="72">
        <f>+'Q36'!H7*1000/'Q38'!H7</f>
        <v>397.31754000201101</v>
      </c>
    </row>
    <row r="8" spans="2:9" ht="14" customHeight="1" x14ac:dyDescent="0.2">
      <c r="B8" s="10" t="s">
        <v>53</v>
      </c>
      <c r="C8" s="72">
        <f>+'Q36'!C8*1000/'Q38'!C8</f>
        <v>207.513176144244</v>
      </c>
      <c r="D8" s="34">
        <f>+'Q36'!D8*1000/'Q38'!D8</f>
        <v>271.92909535452361</v>
      </c>
      <c r="E8" s="34">
        <f>+'Q36'!E8*1000/'Q38'!E8</f>
        <v>293.40078843626799</v>
      </c>
      <c r="F8" s="34">
        <f>+'Q36'!F8*1000/'Q38'!F8</f>
        <v>313.04940813175506</v>
      </c>
      <c r="G8" s="34">
        <f>+'Q36'!G8*1000/'Q38'!G8</f>
        <v>120.21512385919165</v>
      </c>
      <c r="H8" s="34">
        <f>+'Q36'!H8*1000/'Q38'!H8</f>
        <v>47.791125541125538</v>
      </c>
    </row>
    <row r="9" spans="2:9" ht="14" customHeight="1" x14ac:dyDescent="0.2">
      <c r="B9" s="10" t="s">
        <v>47</v>
      </c>
      <c r="C9" s="72">
        <f>+'Q36'!C9*1000/'Q38'!C9</f>
        <v>457.45214879017715</v>
      </c>
      <c r="D9" s="34">
        <f>+'Q36'!D9*1000/'Q38'!D9</f>
        <v>183.52702702702706</v>
      </c>
      <c r="E9" s="34">
        <f>+'Q36'!E9*1000/'Q38'!E9</f>
        <v>241.64449064449059</v>
      </c>
      <c r="F9" s="34">
        <f>+'Q36'!F9*1000/'Q38'!F9</f>
        <v>298.28082191780823</v>
      </c>
      <c r="G9" s="34">
        <f>+'Q36'!G9*1000/'Q38'!G9</f>
        <v>617.50139275766014</v>
      </c>
      <c r="H9" s="34">
        <f>+'Q36'!H9*1000/'Q38'!H9</f>
        <v>583.00078678206137</v>
      </c>
    </row>
    <row r="10" spans="2:9" ht="14" customHeight="1" x14ac:dyDescent="0.2">
      <c r="B10" s="10" t="s">
        <v>48</v>
      </c>
      <c r="C10" s="72">
        <f>+'Q36'!C10*1000/'Q38'!C10</f>
        <v>393.19321148825071</v>
      </c>
      <c r="D10" s="34">
        <f>+'Q36'!D10*1000/'Q38'!D10</f>
        <v>395.80038759689921</v>
      </c>
      <c r="E10" s="34">
        <f>+'Q36'!E10*1000/'Q38'!E10</f>
        <v>317.87896453605379</v>
      </c>
      <c r="F10" s="34">
        <f>+'Q36'!F10*1000/'Q38'!F10</f>
        <v>300.42707236947018</v>
      </c>
      <c r="G10" s="34">
        <f>+'Q36'!G10*1000/'Q38'!G10</f>
        <v>424.45060050845967</v>
      </c>
      <c r="H10" s="34">
        <f>+'Q36'!H10*1000/'Q38'!H10</f>
        <v>485.10458938340508</v>
      </c>
    </row>
    <row r="11" spans="2:9" s="99" customFormat="1" ht="14" hidden="1" customHeight="1" outlineLevel="1" x14ac:dyDescent="0.35">
      <c r="B11" s="100" t="s">
        <v>291</v>
      </c>
      <c r="C11" s="137">
        <f>+'Q36'!C11*1000/'Q38'!C11</f>
        <v>272.15384615384647</v>
      </c>
      <c r="D11" s="136">
        <f>+'Q36'!D11*1000/'Q38'!D11</f>
        <v>141.24264705882342</v>
      </c>
      <c r="E11" s="136">
        <f>+'Q36'!E11*1000/'Q38'!E11</f>
        <v>232.21099656357387</v>
      </c>
      <c r="F11" s="136">
        <f>+'Q36'!F11*1000/'Q38'!F11</f>
        <v>319.13334866076565</v>
      </c>
      <c r="G11" s="136">
        <f>+'Q36'!G11*1000/'Q38'!G11</f>
        <v>211.57502027575018</v>
      </c>
      <c r="H11" s="136">
        <f>+'Q36'!H11*1000/'Q38'!H11</f>
        <v>264.46799366659127</v>
      </c>
      <c r="I11" s="14"/>
    </row>
    <row r="12" spans="2:9" s="99" customFormat="1" ht="14" hidden="1" customHeight="1" outlineLevel="1" x14ac:dyDescent="0.35">
      <c r="B12" s="100" t="s">
        <v>292</v>
      </c>
      <c r="C12" s="137">
        <f>+'Q36'!C12*1000/'Q38'!C12</f>
        <v>561.59904875148607</v>
      </c>
      <c r="D12" s="136">
        <f>+'Q36'!D12*1000/'Q38'!D12</f>
        <v>241.15999999999997</v>
      </c>
      <c r="E12" s="136">
        <f>+'Q36'!E12*1000/'Q38'!E12</f>
        <v>206.43132530120485</v>
      </c>
      <c r="F12" s="136">
        <f>+'Q36'!F12*1000/'Q38'!F12</f>
        <v>469.85889570552143</v>
      </c>
      <c r="G12" s="136">
        <f>+'Q36'!G12*1000/'Q38'!G12</f>
        <v>324.28352490421457</v>
      </c>
      <c r="H12" s="136">
        <f>+'Q36'!H12*1000/'Q38'!H12</f>
        <v>724.51567328918327</v>
      </c>
      <c r="I12" s="14"/>
    </row>
    <row r="13" spans="2:9" s="99" customFormat="1" ht="14" hidden="1" customHeight="1" outlineLevel="1" x14ac:dyDescent="0.35">
      <c r="B13" s="100" t="s">
        <v>293</v>
      </c>
      <c r="C13" s="137">
        <f>+'Q36'!C13*1000/'Q38'!C13</f>
        <v>974.31137724550899</v>
      </c>
      <c r="D13" s="144" t="s">
        <v>100</v>
      </c>
      <c r="E13" s="144" t="s">
        <v>100</v>
      </c>
      <c r="F13" s="144" t="s">
        <v>100</v>
      </c>
      <c r="G13" s="136">
        <f>+'Q36'!G13*1000/'Q38'!G13</f>
        <v>974.31137724550899</v>
      </c>
      <c r="H13" s="144" t="s">
        <v>100</v>
      </c>
      <c r="I13" s="14"/>
    </row>
    <row r="14" spans="2:9" s="99" customFormat="1" ht="14" hidden="1" customHeight="1" outlineLevel="1" x14ac:dyDescent="0.35">
      <c r="B14" s="100" t="s">
        <v>294</v>
      </c>
      <c r="C14" s="137">
        <f>+'Q36'!C14*1000/'Q38'!C14</f>
        <v>299.68998194945874</v>
      </c>
      <c r="D14" s="136">
        <f>+'Q36'!D14*1000/'Q38'!D14</f>
        <v>601.68749999999989</v>
      </c>
      <c r="E14" s="136">
        <f>+'Q36'!E14*1000/'Q38'!E14</f>
        <v>239.71978021978035</v>
      </c>
      <c r="F14" s="136">
        <f>+'Q36'!F14*1000/'Q38'!F14</f>
        <v>196.93743315508027</v>
      </c>
      <c r="G14" s="136">
        <f>+'Q36'!G14*1000/'Q38'!G14</f>
        <v>623.20986883197997</v>
      </c>
      <c r="H14" s="136">
        <f>+'Q36'!H14*1000/'Q38'!H14</f>
        <v>259.0832529733205</v>
      </c>
      <c r="I14" s="14"/>
    </row>
    <row r="15" spans="2:9" s="99" customFormat="1" ht="14" hidden="1" customHeight="1" outlineLevel="1" x14ac:dyDescent="0.35">
      <c r="B15" s="100" t="s">
        <v>295</v>
      </c>
      <c r="C15" s="137">
        <f>+'Q36'!C15*1000/'Q38'!C15</f>
        <v>310.77043145339428</v>
      </c>
      <c r="D15" s="136">
        <f>+'Q36'!D15*1000/'Q38'!D15</f>
        <v>122.72727272727279</v>
      </c>
      <c r="E15" s="136">
        <f>+'Q36'!E15*1000/'Q38'!E15</f>
        <v>183.26558891454965</v>
      </c>
      <c r="F15" s="136">
        <f>+'Q36'!F15*1000/'Q38'!F15</f>
        <v>215.90388692579512</v>
      </c>
      <c r="G15" s="136">
        <f>+'Q36'!G15*1000/'Q38'!G15</f>
        <v>727.55448408871746</v>
      </c>
      <c r="H15" s="136">
        <f>+'Q36'!H15*1000/'Q38'!H15</f>
        <v>336.85633802816903</v>
      </c>
      <c r="I15" s="14"/>
    </row>
    <row r="16" spans="2:9" s="99" customFormat="1" ht="14" hidden="1" customHeight="1" outlineLevel="1" x14ac:dyDescent="0.35">
      <c r="B16" s="100" t="s">
        <v>296</v>
      </c>
      <c r="C16" s="137">
        <f>+'Q36'!C16*1000/'Q38'!C16</f>
        <v>211.66774891774898</v>
      </c>
      <c r="D16" s="136">
        <f>+'Q36'!D16*1000/'Q38'!D16</f>
        <v>214.39999999999992</v>
      </c>
      <c r="E16" s="136">
        <f>+'Q36'!E16*1000/'Q38'!E16</f>
        <v>85.457792207792195</v>
      </c>
      <c r="F16" s="136">
        <f>+'Q36'!F16*1000/'Q38'!F16</f>
        <v>199.63350402340888</v>
      </c>
      <c r="G16" s="136">
        <f>+'Q36'!G16*1000/'Q38'!G16</f>
        <v>275.95999999999998</v>
      </c>
      <c r="H16" s="136">
        <f>+'Q36'!H16*1000/'Q38'!H16</f>
        <v>237.23914181057035</v>
      </c>
      <c r="I16" s="14"/>
    </row>
    <row r="17" spans="2:9" s="99" customFormat="1" ht="14" hidden="1" customHeight="1" outlineLevel="1" x14ac:dyDescent="0.35">
      <c r="B17" s="100" t="s">
        <v>297</v>
      </c>
      <c r="C17" s="137">
        <f>+'Q36'!C17*1000/'Q38'!C17</f>
        <v>293.01548095320908</v>
      </c>
      <c r="D17" s="136">
        <f>+'Q36'!D17*1000/'Q38'!D17</f>
        <v>321.45000000000016</v>
      </c>
      <c r="E17" s="136">
        <f>+'Q36'!E17*1000/'Q38'!E17</f>
        <v>269.67777777777781</v>
      </c>
      <c r="F17" s="136">
        <f>+'Q36'!F17*1000/'Q38'!F17</f>
        <v>185.8819157720892</v>
      </c>
      <c r="G17" s="136">
        <f>+'Q36'!G17*1000/'Q38'!G17</f>
        <v>477.06037251123956</v>
      </c>
      <c r="H17" s="136">
        <f>+'Q36'!H17*1000/'Q38'!H17</f>
        <v>279.89327731092436</v>
      </c>
      <c r="I17" s="14"/>
    </row>
    <row r="18" spans="2:9" s="99" customFormat="1" ht="14" hidden="1" customHeight="1" outlineLevel="1" x14ac:dyDescent="0.35">
      <c r="B18" s="100" t="s">
        <v>298</v>
      </c>
      <c r="C18" s="137">
        <f>+'Q36'!C18*1000/'Q38'!C18</f>
        <v>336.71665603063155</v>
      </c>
      <c r="D18" s="136">
        <f>+'Q36'!D18*1000/'Q38'!D18</f>
        <v>144.25000000000003</v>
      </c>
      <c r="E18" s="136">
        <f>+'Q36'!E18*1000/'Q38'!E18</f>
        <v>142.74999999999997</v>
      </c>
      <c r="F18" s="136">
        <f>+'Q36'!F18*1000/'Q38'!F18</f>
        <v>327.02417674030835</v>
      </c>
      <c r="G18" s="136">
        <f>+'Q36'!G18*1000/'Q38'!G18</f>
        <v>449.45641986879099</v>
      </c>
      <c r="H18" s="136">
        <f>+'Q36'!H18*1000/'Q38'!H18</f>
        <v>299.85667034178613</v>
      </c>
      <c r="I18" s="14"/>
    </row>
    <row r="19" spans="2:9" s="99" customFormat="1" ht="14" hidden="1" customHeight="1" outlineLevel="1" x14ac:dyDescent="0.35">
      <c r="B19" s="100" t="s">
        <v>299</v>
      </c>
      <c r="C19" s="137">
        <f>+'Q36'!C19*1000/'Q38'!C19</f>
        <v>811.34471153846141</v>
      </c>
      <c r="D19" s="136">
        <f>+'Q36'!D19*1000/'Q38'!D19</f>
        <v>415.8275862068964</v>
      </c>
      <c r="E19" s="136">
        <f>+'Q36'!E19*1000/'Q38'!E19</f>
        <v>216.33584905660388</v>
      </c>
      <c r="F19" s="136">
        <f>+'Q36'!F19*1000/'Q38'!F19</f>
        <v>158.00942126514136</v>
      </c>
      <c r="G19" s="136">
        <f>+'Q36'!G19*1000/'Q38'!G19</f>
        <v>2153.5921052631579</v>
      </c>
      <c r="H19" s="136">
        <f>+'Q36'!H19*1000/'Q38'!H19</f>
        <v>1782.9600638977636</v>
      </c>
      <c r="I19" s="14"/>
    </row>
    <row r="20" spans="2:9" s="99" customFormat="1" ht="14" hidden="1" customHeight="1" outlineLevel="1" x14ac:dyDescent="0.35">
      <c r="B20" s="100" t="s">
        <v>300</v>
      </c>
      <c r="C20" s="137">
        <f>+'Q36'!C20*1000/'Q38'!C20</f>
        <v>1294.7245098039216</v>
      </c>
      <c r="D20" s="144" t="s">
        <v>100</v>
      </c>
      <c r="E20" s="136">
        <f>+'Q36'!E20*1000/'Q38'!E20</f>
        <v>234.47368421052633</v>
      </c>
      <c r="F20" s="136">
        <f>+'Q36'!F20*1000/'Q38'!F20</f>
        <v>428.21</v>
      </c>
      <c r="G20" s="144" t="s">
        <v>100</v>
      </c>
      <c r="H20" s="136">
        <f>+'Q36'!H20*1000/'Q38'!H20</f>
        <v>1438.6485260770976</v>
      </c>
      <c r="I20" s="14"/>
    </row>
    <row r="21" spans="2:9" s="99" customFormat="1" ht="14" hidden="1" customHeight="1" outlineLevel="1" x14ac:dyDescent="0.35">
      <c r="B21" s="100" t="s">
        <v>301</v>
      </c>
      <c r="C21" s="137">
        <f>+'Q36'!C21*1000/'Q38'!C21</f>
        <v>421.55589340010738</v>
      </c>
      <c r="D21" s="136">
        <f>+'Q36'!D21*1000/'Q38'!D21</f>
        <v>498.59523809523807</v>
      </c>
      <c r="E21" s="136">
        <f>+'Q36'!E21*1000/'Q38'!E21</f>
        <v>582.02976846747504</v>
      </c>
      <c r="F21" s="136">
        <f>+'Q36'!F21*1000/'Q38'!F21</f>
        <v>419.22510822510833</v>
      </c>
      <c r="G21" s="136">
        <f>+'Q36'!G21*1000/'Q38'!G21</f>
        <v>114.69423076923077</v>
      </c>
      <c r="H21" s="136">
        <f>+'Q36'!H21*1000/'Q38'!H21</f>
        <v>634.58192771084339</v>
      </c>
      <c r="I21" s="14"/>
    </row>
    <row r="22" spans="2:9" s="99" customFormat="1" ht="14" hidden="1" customHeight="1" outlineLevel="1" x14ac:dyDescent="0.35">
      <c r="B22" s="100" t="s">
        <v>302</v>
      </c>
      <c r="C22" s="137">
        <f>+'Q36'!C22*1000/'Q38'!C22</f>
        <v>520.32037957523698</v>
      </c>
      <c r="D22" s="136">
        <f>+'Q36'!D22*1000/'Q38'!D22</f>
        <v>63.749999999999986</v>
      </c>
      <c r="E22" s="136">
        <f>+'Q36'!E22*1000/'Q38'!E22</f>
        <v>1134.7897727272727</v>
      </c>
      <c r="F22" s="136">
        <f>+'Q36'!F22*1000/'Q38'!F22</f>
        <v>566.94757536041936</v>
      </c>
      <c r="G22" s="136">
        <f>+'Q36'!G22*1000/'Q38'!G22</f>
        <v>728.96824542518834</v>
      </c>
      <c r="H22" s="136">
        <f>+'Q36'!H22*1000/'Q38'!H22</f>
        <v>336.88993813090201</v>
      </c>
      <c r="I22" s="14"/>
    </row>
    <row r="23" spans="2:9" s="99" customFormat="1" ht="14" hidden="1" customHeight="1" outlineLevel="1" x14ac:dyDescent="0.35">
      <c r="B23" s="100" t="s">
        <v>303</v>
      </c>
      <c r="C23" s="137">
        <f>+'Q36'!C23*1000/'Q38'!C23</f>
        <v>426.42936970991843</v>
      </c>
      <c r="D23" s="136">
        <f>+'Q36'!D23*1000/'Q38'!D23</f>
        <v>342.80000000000007</v>
      </c>
      <c r="E23" s="136">
        <f>+'Q36'!E23*1000/'Q38'!E23</f>
        <v>295.73333333333335</v>
      </c>
      <c r="F23" s="136">
        <f>+'Q36'!F23*1000/'Q38'!F23</f>
        <v>249.435384055333</v>
      </c>
      <c r="G23" s="136">
        <f>+'Q36'!G23*1000/'Q38'!G23</f>
        <v>270.43996442336197</v>
      </c>
      <c r="H23" s="136">
        <f>+'Q36'!H23*1000/'Q38'!H23</f>
        <v>1106.9377366428271</v>
      </c>
      <c r="I23" s="14"/>
    </row>
    <row r="24" spans="2:9" s="99" customFormat="1" ht="14" hidden="1" customHeight="1" outlineLevel="1" x14ac:dyDescent="0.35">
      <c r="B24" s="100" t="s">
        <v>304</v>
      </c>
      <c r="C24" s="137">
        <f>+'Q36'!C24*1000/'Q38'!C24</f>
        <v>304.30608195257452</v>
      </c>
      <c r="D24" s="136">
        <f>+'Q36'!D24*1000/'Q38'!D24</f>
        <v>271.17142857142863</v>
      </c>
      <c r="E24" s="136">
        <f>+'Q36'!E24*1000/'Q38'!E24</f>
        <v>263.28542303771667</v>
      </c>
      <c r="F24" s="136">
        <f>+'Q36'!F24*1000/'Q38'!F24</f>
        <v>260.65275241325338</v>
      </c>
      <c r="G24" s="136">
        <f>+'Q36'!G24*1000/'Q38'!G24</f>
        <v>356.98098313598854</v>
      </c>
      <c r="H24" s="136">
        <f>+'Q36'!H24*1000/'Q38'!H24</f>
        <v>330.50166112956811</v>
      </c>
      <c r="I24" s="14"/>
    </row>
    <row r="25" spans="2:9" s="99" customFormat="1" ht="14" hidden="1" customHeight="1" outlineLevel="1" x14ac:dyDescent="0.35">
      <c r="B25" s="100" t="s">
        <v>305</v>
      </c>
      <c r="C25" s="137">
        <f>+'Q36'!C25*1000/'Q38'!C25</f>
        <v>533.82906574394428</v>
      </c>
      <c r="D25" s="136">
        <f>+'Q36'!D25*1000/'Q38'!D25</f>
        <v>2588</v>
      </c>
      <c r="E25" s="136">
        <f>+'Q36'!E25*1000/'Q38'!E25</f>
        <v>598.5513513513514</v>
      </c>
      <c r="F25" s="136">
        <f>+'Q36'!F25*1000/'Q38'!F25</f>
        <v>183.3014888337469</v>
      </c>
      <c r="G25" s="136">
        <f>+'Q36'!G25*1000/'Q38'!G25</f>
        <v>863.04136029411768</v>
      </c>
      <c r="H25" s="136">
        <f>+'Q36'!H25*1000/'Q38'!H25</f>
        <v>75.81440443213296</v>
      </c>
      <c r="I25" s="14"/>
    </row>
    <row r="26" spans="2:9" s="99" customFormat="1" ht="14" hidden="1" customHeight="1" outlineLevel="1" x14ac:dyDescent="0.35">
      <c r="B26" s="100" t="s">
        <v>306</v>
      </c>
      <c r="C26" s="137">
        <f>+'Q36'!C26*1000/'Q38'!C26</f>
        <v>389.06667946502881</v>
      </c>
      <c r="D26" s="136">
        <f>+'Q36'!D26*1000/'Q38'!D26</f>
        <v>318.16479400749046</v>
      </c>
      <c r="E26" s="136">
        <f>+'Q36'!E26*1000/'Q38'!E26</f>
        <v>332.72037037037023</v>
      </c>
      <c r="F26" s="136">
        <f>+'Q36'!F26*1000/'Q38'!F26</f>
        <v>295.88649131767102</v>
      </c>
      <c r="G26" s="136">
        <f>+'Q36'!G26*1000/'Q38'!G26</f>
        <v>741.00869565217397</v>
      </c>
      <c r="H26" s="136">
        <f>+'Q36'!H26*1000/'Q38'!H26</f>
        <v>432.49439402028833</v>
      </c>
      <c r="I26" s="14"/>
    </row>
    <row r="27" spans="2:9" s="99" customFormat="1" ht="14" hidden="1" customHeight="1" outlineLevel="1" x14ac:dyDescent="0.35">
      <c r="B27" s="100" t="s">
        <v>307</v>
      </c>
      <c r="C27" s="137">
        <f>+'Q36'!C27*1000/'Q38'!C27</f>
        <v>308.93415106520331</v>
      </c>
      <c r="D27" s="136">
        <f>+'Q36'!D27*1000/'Q38'!D27</f>
        <v>2559.3333333333321</v>
      </c>
      <c r="E27" s="136">
        <f>+'Q36'!E27*1000/'Q38'!E27</f>
        <v>412.9447513812155</v>
      </c>
      <c r="F27" s="136">
        <f>+'Q36'!F27*1000/'Q38'!F27</f>
        <v>293.54189944134077</v>
      </c>
      <c r="G27" s="144" t="s">
        <v>100</v>
      </c>
      <c r="H27" s="136">
        <f>+'Q36'!H27*1000/'Q38'!H27</f>
        <v>307.61231351124184</v>
      </c>
      <c r="I27" s="14"/>
    </row>
    <row r="28" spans="2:9" s="99" customFormat="1" ht="14" hidden="1" customHeight="1" outlineLevel="1" x14ac:dyDescent="0.35">
      <c r="B28" s="100" t="s">
        <v>308</v>
      </c>
      <c r="C28" s="137">
        <f>+'Q36'!C28*1000/'Q38'!C28</f>
        <v>481.5142635658915</v>
      </c>
      <c r="D28" s="136">
        <f>+'Q36'!D28*1000/'Q38'!D28</f>
        <v>242.69230769230762</v>
      </c>
      <c r="E28" s="136">
        <f>+'Q36'!E28*1000/'Q38'!E28</f>
        <v>238.33205374280234</v>
      </c>
      <c r="F28" s="136">
        <f>+'Q36'!F28*1000/'Q38'!F28</f>
        <v>437.72588055130166</v>
      </c>
      <c r="G28" s="136">
        <f>+'Q36'!G28*1000/'Q38'!G28</f>
        <v>374.5999061913696</v>
      </c>
      <c r="H28" s="136">
        <f>+'Q36'!H28*1000/'Q38'!H28</f>
        <v>528.40560852495798</v>
      </c>
      <c r="I28" s="14"/>
    </row>
    <row r="29" spans="2:9" s="99" customFormat="1" ht="14" hidden="1" customHeight="1" outlineLevel="1" x14ac:dyDescent="0.35">
      <c r="B29" s="100" t="s">
        <v>309</v>
      </c>
      <c r="C29" s="137">
        <f>+'Q36'!C29*1000/'Q38'!C29</f>
        <v>567.14561586638774</v>
      </c>
      <c r="D29" s="136">
        <f>+'Q36'!D29*1000/'Q38'!D29</f>
        <v>977.27659574468089</v>
      </c>
      <c r="E29" s="136">
        <f>+'Q36'!E29*1000/'Q38'!E29</f>
        <v>445.61394891944968</v>
      </c>
      <c r="F29" s="136">
        <f>+'Q36'!F29*1000/'Q38'!F29</f>
        <v>345.2165587918015</v>
      </c>
      <c r="G29" s="136">
        <f>+'Q36'!G29*1000/'Q38'!G29</f>
        <v>756.88194444444434</v>
      </c>
      <c r="H29" s="136">
        <f>+'Q36'!H29*1000/'Q38'!H29</f>
        <v>902.41721091048794</v>
      </c>
      <c r="I29" s="14"/>
    </row>
    <row r="30" spans="2:9" s="99" customFormat="1" ht="14" hidden="1" customHeight="1" outlineLevel="1" x14ac:dyDescent="0.35">
      <c r="B30" s="100" t="s">
        <v>310</v>
      </c>
      <c r="C30" s="137">
        <f>+'Q36'!C30*1000/'Q38'!C30</f>
        <v>251.75533568172395</v>
      </c>
      <c r="D30" s="136">
        <f>+'Q36'!D30*1000/'Q38'!D30</f>
        <v>330.29166666666674</v>
      </c>
      <c r="E30" s="136">
        <f>+'Q36'!E30*1000/'Q38'!E30</f>
        <v>206.99532710280371</v>
      </c>
      <c r="F30" s="136">
        <f>+'Q36'!F30*1000/'Q38'!F30</f>
        <v>274.02521691973976</v>
      </c>
      <c r="G30" s="136">
        <f>+'Q36'!G30*1000/'Q38'!G30</f>
        <v>249.1337110481586</v>
      </c>
      <c r="H30" s="136">
        <f>+'Q36'!H30*1000/'Q38'!H30</f>
        <v>246.25371370695481</v>
      </c>
      <c r="I30" s="14"/>
    </row>
    <row r="31" spans="2:9" s="99" customFormat="1" ht="14" hidden="1" customHeight="1" outlineLevel="1" x14ac:dyDescent="0.35">
      <c r="B31" s="100" t="s">
        <v>311</v>
      </c>
      <c r="C31" s="137">
        <f>+'Q36'!C31*1000/'Q38'!C31</f>
        <v>430.75660377358452</v>
      </c>
      <c r="D31" s="136">
        <f>+'Q36'!D31*1000/'Q38'!D31</f>
        <v>114.59999999999998</v>
      </c>
      <c r="E31" s="136">
        <f>+'Q36'!E31*1000/'Q38'!E31</f>
        <v>64.192307692307708</v>
      </c>
      <c r="F31" s="136">
        <f>+'Q36'!F31*1000/'Q38'!F31</f>
        <v>570.41431261770242</v>
      </c>
      <c r="G31" s="136">
        <f>+'Q36'!G31*1000/'Q38'!G31</f>
        <v>220.34948096885813</v>
      </c>
      <c r="H31" s="136">
        <f>+'Q36'!H31*1000/'Q38'!H31</f>
        <v>487.38607050730866</v>
      </c>
      <c r="I31" s="14"/>
    </row>
    <row r="32" spans="2:9" s="99" customFormat="1" ht="14" hidden="1" customHeight="1" outlineLevel="1" x14ac:dyDescent="0.35">
      <c r="B32" s="100" t="s">
        <v>312</v>
      </c>
      <c r="C32" s="137">
        <f>+'Q36'!C32*1000/'Q38'!C32</f>
        <v>176.42449053857354</v>
      </c>
      <c r="D32" s="136">
        <f>+'Q36'!D32*1000/'Q38'!D32</f>
        <v>97.372093023255744</v>
      </c>
      <c r="E32" s="136">
        <f>+'Q36'!E32*1000/'Q38'!E32</f>
        <v>265.16738197424917</v>
      </c>
      <c r="F32" s="136">
        <f>+'Q36'!F32*1000/'Q38'!F32</f>
        <v>288.5203376822717</v>
      </c>
      <c r="G32" s="136">
        <f>+'Q36'!G32*1000/'Q38'!G32</f>
        <v>42.507425742574256</v>
      </c>
      <c r="H32" s="136">
        <f>+'Q36'!H32*1000/'Q38'!H32</f>
        <v>150.06467315716273</v>
      </c>
      <c r="I32" s="14"/>
    </row>
    <row r="33" spans="2:9" s="99" customFormat="1" ht="14" hidden="1" customHeight="1" outlineLevel="1" x14ac:dyDescent="0.35">
      <c r="B33" s="100" t="s">
        <v>313</v>
      </c>
      <c r="C33" s="137">
        <f>+'Q36'!C33*1000/'Q38'!C33</f>
        <v>295.66105140865517</v>
      </c>
      <c r="D33" s="136">
        <f>+'Q36'!D33*1000/'Q38'!D33</f>
        <v>464.55769230769232</v>
      </c>
      <c r="E33" s="136">
        <f>+'Q36'!E33*1000/'Q38'!E33</f>
        <v>310.59226190476181</v>
      </c>
      <c r="F33" s="136">
        <f>+'Q36'!F33*1000/'Q38'!F33</f>
        <v>213.4989837398374</v>
      </c>
      <c r="G33" s="136">
        <f>+'Q36'!G33*1000/'Q38'!G33</f>
        <v>373.1530612244897</v>
      </c>
      <c r="H33" s="136">
        <f>+'Q36'!H33*1000/'Q38'!H33</f>
        <v>305.68880866425991</v>
      </c>
      <c r="I33" s="14"/>
    </row>
    <row r="34" spans="2:9" s="99" customFormat="1" ht="14" hidden="1" customHeight="1" outlineLevel="1" x14ac:dyDescent="0.35">
      <c r="B34" s="100" t="s">
        <v>314</v>
      </c>
      <c r="C34" s="137">
        <f>+'Q36'!C34*1000/'Q38'!C34</f>
        <v>1003.6324084715151</v>
      </c>
      <c r="D34" s="136">
        <f>+'Q36'!D34*1000/'Q38'!D34</f>
        <v>932.19565217391334</v>
      </c>
      <c r="E34" s="136">
        <f>+'Q36'!E34*1000/'Q38'!E34</f>
        <v>345.74327628361846</v>
      </c>
      <c r="F34" s="136">
        <f>+'Q36'!F34*1000/'Q38'!F34</f>
        <v>518.56768292682943</v>
      </c>
      <c r="G34" s="136">
        <f>+'Q36'!G34*1000/'Q38'!G34</f>
        <v>241.55370177267989</v>
      </c>
      <c r="H34" s="136">
        <f>+'Q36'!H34*1000/'Q38'!H34</f>
        <v>1805.749031758327</v>
      </c>
      <c r="I34" s="14"/>
    </row>
    <row r="35" spans="2:9" s="1" customFormat="1" ht="14" customHeight="1" collapsed="1" x14ac:dyDescent="0.3">
      <c r="B35" s="101" t="s">
        <v>57</v>
      </c>
      <c r="C35" s="72">
        <f>+'Q36'!C35*1000/'Q38'!C35</f>
        <v>1154.2868674936017</v>
      </c>
      <c r="D35" s="34">
        <f>+'Q36'!D35*1000/'Q38'!D35</f>
        <v>618.92592592592598</v>
      </c>
      <c r="E35" s="34">
        <f>+'Q36'!E35*1000/'Q38'!E35</f>
        <v>519.18553459119494</v>
      </c>
      <c r="F35" s="34">
        <f>+'Q36'!F35*1000/'Q38'!F35</f>
        <v>881.9880159786951</v>
      </c>
      <c r="G35" s="159" t="s">
        <v>100</v>
      </c>
      <c r="H35" s="34">
        <f>+'Q36'!H35*1000/'Q38'!H35</f>
        <v>1268.7747518452531</v>
      </c>
    </row>
    <row r="36" spans="2:9" s="1" customFormat="1" ht="14" customHeight="1" x14ac:dyDescent="0.3">
      <c r="B36" s="101" t="s">
        <v>58</v>
      </c>
      <c r="C36" s="72">
        <f>+'Q36'!C36*1000/'Q38'!C36</f>
        <v>278.76712127878</v>
      </c>
      <c r="D36" s="34">
        <f>+'Q36'!D36*1000/'Q38'!D36</f>
        <v>189.61290322580643</v>
      </c>
      <c r="E36" s="34">
        <f>+'Q36'!E36*1000/'Q38'!E36</f>
        <v>289.26546681664774</v>
      </c>
      <c r="F36" s="34">
        <f>+'Q36'!F36*1000/'Q38'!F36</f>
        <v>341.75519797504967</v>
      </c>
      <c r="G36" s="34">
        <f>+'Q36'!G36*1000/'Q38'!G36</f>
        <v>267.1758620689655</v>
      </c>
      <c r="H36" s="34">
        <f>+'Q36'!H36*1000/'Q38'!H36</f>
        <v>193.93171926006528</v>
      </c>
    </row>
    <row r="37" spans="2:9" s="1" customFormat="1" ht="14" customHeight="1" x14ac:dyDescent="0.3">
      <c r="B37" s="103" t="s">
        <v>49</v>
      </c>
      <c r="C37" s="72">
        <f>+'Q36'!C37*1000/'Q38'!C37</f>
        <v>309.36031571218791</v>
      </c>
      <c r="D37" s="34">
        <f>+'Q36'!D37*1000/'Q38'!D37</f>
        <v>247.10695187165791</v>
      </c>
      <c r="E37" s="34">
        <f>+'Q36'!E37*1000/'Q38'!E37</f>
        <v>287.01083158630348</v>
      </c>
      <c r="F37" s="34">
        <f>+'Q36'!F37*1000/'Q38'!F37</f>
        <v>353.86816072835478</v>
      </c>
      <c r="G37" s="34">
        <f>+'Q36'!G37*1000/'Q38'!G37</f>
        <v>381.92881128274001</v>
      </c>
      <c r="H37" s="34">
        <f>+'Q36'!H37*1000/'Q38'!H37</f>
        <v>168.41896092362344</v>
      </c>
    </row>
    <row r="38" spans="2:9" s="1" customFormat="1" ht="21" x14ac:dyDescent="0.3">
      <c r="B38" s="101" t="s">
        <v>50</v>
      </c>
      <c r="C38" s="72">
        <f>+'Q36'!C38*1000/'Q38'!C38</f>
        <v>316.62408470339909</v>
      </c>
      <c r="D38" s="34">
        <f>+'Q36'!D38*1000/'Q38'!D38</f>
        <v>355.64629921259819</v>
      </c>
      <c r="E38" s="34">
        <f>+'Q36'!E38*1000/'Q38'!E38</f>
        <v>376.40545908887088</v>
      </c>
      <c r="F38" s="34">
        <f>+'Q36'!F38*1000/'Q38'!F38</f>
        <v>489.69064616511065</v>
      </c>
      <c r="G38" s="34">
        <f>+'Q36'!G38*1000/'Q38'!G38</f>
        <v>404.31521126760566</v>
      </c>
      <c r="H38" s="34">
        <f>+'Q36'!H38*1000/'Q38'!H38</f>
        <v>256.20572231495368</v>
      </c>
    </row>
    <row r="39" spans="2:9" s="1" customFormat="1" ht="14" hidden="1" customHeight="1" outlineLevel="1" x14ac:dyDescent="0.3">
      <c r="B39" s="100" t="s">
        <v>315</v>
      </c>
      <c r="C39" s="137">
        <f>+'Q36'!C39*1000/'Q38'!C39</f>
        <v>661.98514418875595</v>
      </c>
      <c r="D39" s="136">
        <f>+'Q36'!D39*1000/'Q38'!D39</f>
        <v>266.15942028985512</v>
      </c>
      <c r="E39" s="136">
        <f>+'Q36'!E39*1000/'Q38'!E39</f>
        <v>538.06876916338172</v>
      </c>
      <c r="F39" s="136">
        <f>+'Q36'!F39*1000/'Q38'!F39</f>
        <v>636.35286704473856</v>
      </c>
      <c r="G39" s="136">
        <f>+'Q36'!G39*1000/'Q38'!G39</f>
        <v>722.66310873915938</v>
      </c>
      <c r="H39" s="136">
        <f>+'Q36'!H39*1000/'Q38'!H39</f>
        <v>1058.8146111547526</v>
      </c>
    </row>
    <row r="40" spans="2:9" s="1" customFormat="1" ht="14" hidden="1" customHeight="1" outlineLevel="1" x14ac:dyDescent="0.3">
      <c r="B40" s="100" t="s">
        <v>316</v>
      </c>
      <c r="C40" s="137">
        <f>+'Q36'!C40*1000/'Q38'!C40</f>
        <v>407.75711307137124</v>
      </c>
      <c r="D40" s="136">
        <f>+'Q36'!D40*1000/'Q38'!D40</f>
        <v>428.92820945945897</v>
      </c>
      <c r="E40" s="136">
        <f>+'Q36'!E40*1000/'Q38'!E40</f>
        <v>381.83998942078864</v>
      </c>
      <c r="F40" s="136">
        <f>+'Q36'!F40*1000/'Q38'!F40</f>
        <v>508.24652880354483</v>
      </c>
      <c r="G40" s="136">
        <f>+'Q36'!G40*1000/'Q38'!G40</f>
        <v>291.00550774526675</v>
      </c>
      <c r="H40" s="136">
        <f>+'Q36'!H40*1000/'Q38'!H40</f>
        <v>265.62065508021391</v>
      </c>
    </row>
    <row r="41" spans="2:9" s="1" customFormat="1" ht="14" hidden="1" customHeight="1" outlineLevel="1" x14ac:dyDescent="0.3">
      <c r="B41" s="100" t="s">
        <v>317</v>
      </c>
      <c r="C41" s="137">
        <f>+'Q36'!C41*1000/'Q38'!C41</f>
        <v>262.29554872456663</v>
      </c>
      <c r="D41" s="136">
        <f>+'Q36'!D41*1000/'Q38'!D41</f>
        <v>326.77122015915091</v>
      </c>
      <c r="E41" s="136">
        <f>+'Q36'!E41*1000/'Q38'!E41</f>
        <v>305.21954182575564</v>
      </c>
      <c r="F41" s="136">
        <f>+'Q36'!F41*1000/'Q38'!F41</f>
        <v>384.35389394275569</v>
      </c>
      <c r="G41" s="136">
        <f>+'Q36'!G41*1000/'Q38'!G41</f>
        <v>349.40467359050444</v>
      </c>
      <c r="H41" s="136">
        <f>+'Q36'!H41*1000/'Q38'!H41</f>
        <v>245.29241577583417</v>
      </c>
    </row>
    <row r="42" spans="2:9" ht="14" customHeight="1" collapsed="1" x14ac:dyDescent="0.2">
      <c r="B42" s="10" t="s">
        <v>51</v>
      </c>
      <c r="C42" s="72">
        <f>+'Q36'!C42*1000/'Q38'!C42</f>
        <v>373.2885074741888</v>
      </c>
      <c r="D42" s="34">
        <f>+'Q36'!D42*1000/'Q38'!D42</f>
        <v>397.65503080082124</v>
      </c>
      <c r="E42" s="34">
        <f>+'Q36'!E42*1000/'Q38'!E42</f>
        <v>296.56178160919524</v>
      </c>
      <c r="F42" s="34">
        <f>+'Q36'!F42*1000/'Q38'!F42</f>
        <v>313.41819753620058</v>
      </c>
      <c r="G42" s="34">
        <f>+'Q36'!G42*1000/'Q38'!G42</f>
        <v>413.78989483310471</v>
      </c>
      <c r="H42" s="34">
        <f>+'Q36'!H42*1000/'Q38'!H42</f>
        <v>391.7058892094297</v>
      </c>
    </row>
    <row r="43" spans="2:9" ht="14" customHeight="1" x14ac:dyDescent="0.2">
      <c r="B43" s="10" t="s">
        <v>52</v>
      </c>
      <c r="C43" s="72">
        <f>+'Q36'!C43*1000/'Q38'!C43</f>
        <v>187.26797661807134</v>
      </c>
      <c r="D43" s="34">
        <f>+'Q36'!D43*1000/'Q38'!D43</f>
        <v>323.23645320197085</v>
      </c>
      <c r="E43" s="34">
        <f>+'Q36'!E43*1000/'Q38'!E43</f>
        <v>250.23194562446943</v>
      </c>
      <c r="F43" s="34">
        <f>+'Q36'!F43*1000/'Q38'!F43</f>
        <v>193.65219915807805</v>
      </c>
      <c r="G43" s="34">
        <f>+'Q36'!G43*1000/'Q38'!G43</f>
        <v>199.22536496350364</v>
      </c>
      <c r="H43" s="34">
        <f>+'Q36'!H43*1000/'Q38'!H43</f>
        <v>166.66771529689342</v>
      </c>
    </row>
    <row r="44" spans="2:9" ht="14" customHeight="1" x14ac:dyDescent="0.2">
      <c r="B44" s="10" t="s">
        <v>61</v>
      </c>
      <c r="C44" s="72">
        <f>+'Q36'!C44*1000/'Q38'!C44</f>
        <v>612.6363365333018</v>
      </c>
      <c r="D44" s="34">
        <f>+'Q36'!D44*1000/'Q38'!D44</f>
        <v>573.53101736972712</v>
      </c>
      <c r="E44" s="34">
        <f>+'Q36'!E44*1000/'Q38'!E44</f>
        <v>526.04532224532295</v>
      </c>
      <c r="F44" s="34">
        <f>+'Q36'!F44*1000/'Q38'!F44</f>
        <v>655.93239031407336</v>
      </c>
      <c r="G44" s="34">
        <f>+'Q36'!G44*1000/'Q38'!G44</f>
        <v>668.7350392907515</v>
      </c>
      <c r="H44" s="34">
        <f>+'Q36'!H44*1000/'Q38'!H44</f>
        <v>588.79201331114814</v>
      </c>
    </row>
    <row r="45" spans="2:9" ht="14" customHeight="1" x14ac:dyDescent="0.2">
      <c r="B45" s="10" t="s">
        <v>60</v>
      </c>
      <c r="C45" s="72">
        <f>+'Q36'!C45*1000/'Q38'!C45</f>
        <v>790.8310571996243</v>
      </c>
      <c r="D45" s="34">
        <f>+'Q36'!D45*1000/'Q38'!D45</f>
        <v>424.82677165354363</v>
      </c>
      <c r="E45" s="34">
        <f>+'Q36'!E45*1000/'Q38'!E45</f>
        <v>850.25065863756117</v>
      </c>
      <c r="F45" s="34">
        <f>+'Q36'!F45*1000/'Q38'!F45</f>
        <v>854.32967164179161</v>
      </c>
      <c r="G45" s="34">
        <f>+'Q36'!G45*1000/'Q38'!G45</f>
        <v>581.28475750577354</v>
      </c>
      <c r="H45" s="34">
        <f>+'Q36'!H45*1000/'Q38'!H45</f>
        <v>801.96551509104506</v>
      </c>
    </row>
    <row r="46" spans="2:9" ht="14" customHeight="1" x14ac:dyDescent="0.2">
      <c r="B46" s="10" t="s">
        <v>59</v>
      </c>
      <c r="C46" s="72">
        <f>+'Q36'!C46*1000/'Q38'!C46</f>
        <v>526.19111969111941</v>
      </c>
      <c r="D46" s="34">
        <f>+'Q36'!D46*1000/'Q38'!D46</f>
        <v>459.54504504504558</v>
      </c>
      <c r="E46" s="34">
        <f>+'Q36'!E46*1000/'Q38'!E46</f>
        <v>589.88269794721361</v>
      </c>
      <c r="F46" s="34">
        <f>+'Q36'!F46*1000/'Q38'!F46</f>
        <v>530.04613841524576</v>
      </c>
      <c r="G46" s="34">
        <f>+'Q36'!G46*1000/'Q38'!G46</f>
        <v>488.31049250535324</v>
      </c>
      <c r="H46" s="159" t="s">
        <v>100</v>
      </c>
    </row>
    <row r="47" spans="2:9" ht="14" customHeight="1" x14ac:dyDescent="0.2">
      <c r="B47" s="10" t="s">
        <v>62</v>
      </c>
      <c r="C47" s="72">
        <f>+'Q36'!C47*1000/'Q38'!C47</f>
        <v>754.97434719350599</v>
      </c>
      <c r="D47" s="34">
        <f>+'Q36'!D47*1000/'Q38'!D47</f>
        <v>447.67020373514345</v>
      </c>
      <c r="E47" s="34">
        <f>+'Q36'!E47*1000/'Q38'!E47</f>
        <v>504.40872739916495</v>
      </c>
      <c r="F47" s="34">
        <f>+'Q36'!F47*1000/'Q38'!F47</f>
        <v>618.82440333556951</v>
      </c>
      <c r="G47" s="34">
        <f>+'Q36'!G47*1000/'Q38'!G47</f>
        <v>972.48840852130331</v>
      </c>
      <c r="H47" s="34">
        <f>+'Q36'!H47*1000/'Q38'!H47</f>
        <v>909.13548975582376</v>
      </c>
    </row>
    <row r="48" spans="2:9" ht="14" customHeight="1" x14ac:dyDescent="0.2">
      <c r="B48" s="10" t="s">
        <v>63</v>
      </c>
      <c r="C48" s="72">
        <f>+'Q36'!C48*1000/'Q38'!C48</f>
        <v>258.41757915444862</v>
      </c>
      <c r="D48" s="34">
        <f>+'Q36'!D48*1000/'Q38'!D48</f>
        <v>601.89295774647928</v>
      </c>
      <c r="E48" s="34">
        <f>+'Q36'!E48*1000/'Q38'!E48</f>
        <v>387.78490379871761</v>
      </c>
      <c r="F48" s="34">
        <f>+'Q36'!F48*1000/'Q38'!F48</f>
        <v>304.96832509270695</v>
      </c>
      <c r="G48" s="34">
        <f>+'Q36'!G48*1000/'Q38'!G48</f>
        <v>346.05638195777351</v>
      </c>
      <c r="H48" s="34">
        <f>+'Q36'!H48*1000/'Q38'!H48</f>
        <v>232.70254527655405</v>
      </c>
    </row>
    <row r="49" spans="2:8" ht="14" customHeight="1" x14ac:dyDescent="0.2">
      <c r="B49" s="10" t="s">
        <v>69</v>
      </c>
      <c r="C49" s="72">
        <f>+'Q36'!C49*1000/'Q38'!C49</f>
        <v>481.86042944785243</v>
      </c>
      <c r="D49" s="34">
        <f>+'Q36'!D49*1000/'Q38'!D49</f>
        <v>53.4</v>
      </c>
      <c r="E49" s="34">
        <f>+'Q36'!E49*1000/'Q38'!E49</f>
        <v>422.95601851851859</v>
      </c>
      <c r="F49" s="34">
        <f>+'Q36'!F49*1000/'Q38'!F49</f>
        <v>324.64062499999994</v>
      </c>
      <c r="G49" s="34">
        <f>+'Q36'!G49*1000/'Q38'!G49</f>
        <v>862.8343434343434</v>
      </c>
      <c r="H49" s="159" t="s">
        <v>100</v>
      </c>
    </row>
    <row r="50" spans="2:8" ht="14" customHeight="1" x14ac:dyDescent="0.2">
      <c r="B50" s="10" t="s">
        <v>64</v>
      </c>
      <c r="C50" s="72">
        <f>+'Q36'!C50*1000/'Q38'!C50</f>
        <v>289.40459901178298</v>
      </c>
      <c r="D50" s="34">
        <f>+'Q36'!D50*1000/'Q38'!D50</f>
        <v>641.36274509803945</v>
      </c>
      <c r="E50" s="34">
        <f>+'Q36'!E50*1000/'Q38'!E50</f>
        <v>210.01901743264671</v>
      </c>
      <c r="F50" s="34">
        <f>+'Q36'!F50*1000/'Q38'!F50</f>
        <v>261.40736255751995</v>
      </c>
      <c r="G50" s="34">
        <f>+'Q36'!G50*1000/'Q38'!G50</f>
        <v>120.16666666666667</v>
      </c>
      <c r="H50" s="34">
        <f>+'Q36'!H50*1000/'Q38'!H50</f>
        <v>421.10156760287396</v>
      </c>
    </row>
    <row r="51" spans="2:8" ht="14" customHeight="1" x14ac:dyDescent="0.2">
      <c r="B51" s="10" t="s">
        <v>65</v>
      </c>
      <c r="C51" s="72">
        <f>+'Q36'!C51*1000/'Q38'!C51</f>
        <v>172.81203771667302</v>
      </c>
      <c r="D51" s="34">
        <f>+'Q36'!D51*1000/'Q38'!D51</f>
        <v>617.79599271402628</v>
      </c>
      <c r="E51" s="34">
        <f>+'Q36'!E51*1000/'Q38'!E51</f>
        <v>197.79992414185463</v>
      </c>
      <c r="F51" s="34">
        <f>+'Q36'!F51*1000/'Q38'!F51</f>
        <v>129.09663010290626</v>
      </c>
      <c r="G51" s="34">
        <f>+'Q36'!G51*1000/'Q38'!G51</f>
        <v>162.14743474347438</v>
      </c>
      <c r="H51" s="34">
        <f>+'Q36'!H51*1000/'Q38'!H51</f>
        <v>191.7707104279186</v>
      </c>
    </row>
    <row r="52" spans="2:8" ht="14" customHeight="1" x14ac:dyDescent="0.2">
      <c r="B52" s="10" t="s">
        <v>66</v>
      </c>
      <c r="C52" s="72">
        <f>+'Q36'!C52*1000/'Q38'!C52</f>
        <v>607.46145751118081</v>
      </c>
      <c r="D52" s="34">
        <f>+'Q36'!D52*1000/'Q38'!D52</f>
        <v>602.95192307692309</v>
      </c>
      <c r="E52" s="34">
        <f>+'Q36'!E52*1000/'Q38'!E52</f>
        <v>544.68845315904139</v>
      </c>
      <c r="F52" s="34">
        <f>+'Q36'!F52*1000/'Q38'!F52</f>
        <v>467.00689655172391</v>
      </c>
      <c r="G52" s="34">
        <f>+'Q36'!G52*1000/'Q38'!G52</f>
        <v>711.17271505376345</v>
      </c>
      <c r="H52" s="34">
        <f>+'Q36'!H52*1000/'Q38'!H52</f>
        <v>12542.499999999998</v>
      </c>
    </row>
    <row r="53" spans="2:8" ht="14" customHeight="1" x14ac:dyDescent="0.2">
      <c r="B53" s="10" t="s">
        <v>67</v>
      </c>
      <c r="C53" s="72">
        <f>+'Q36'!C53*1000/'Q38'!C53</f>
        <v>247.31241032998557</v>
      </c>
      <c r="D53" s="34">
        <f>+'Q36'!D53*1000/'Q38'!D53</f>
        <v>353.83924843423745</v>
      </c>
      <c r="E53" s="34">
        <f>+'Q36'!E53*1000/'Q38'!E53</f>
        <v>206.89158249158257</v>
      </c>
      <c r="F53" s="34">
        <f>+'Q36'!F53*1000/'Q38'!F53</f>
        <v>287.49256395002971</v>
      </c>
      <c r="G53" s="34">
        <f>+'Q36'!G53*1000/'Q38'!G53</f>
        <v>115.28421970357452</v>
      </c>
      <c r="H53" s="34">
        <f>+'Q36'!H53*1000/'Q38'!H53</f>
        <v>260.71760973030143</v>
      </c>
    </row>
    <row r="54" spans="2:8" ht="14" customHeight="1" x14ac:dyDescent="0.2">
      <c r="B54" s="87" t="s">
        <v>68</v>
      </c>
      <c r="C54" s="157">
        <f>+'Q36'!C54*1000/'Q38'!C54</f>
        <v>219.99999999999997</v>
      </c>
      <c r="D54" s="145" t="s">
        <v>100</v>
      </c>
      <c r="E54" s="158">
        <f>+'Q36'!E54*1000/'Q38'!E54</f>
        <v>220</v>
      </c>
      <c r="F54" s="145" t="s">
        <v>100</v>
      </c>
      <c r="G54" s="145" t="s">
        <v>100</v>
      </c>
      <c r="H54" s="145"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7"/>
  <sheetViews>
    <sheetView workbookViewId="0">
      <selection activeCell="B35" sqref="B35"/>
    </sheetView>
  </sheetViews>
  <sheetFormatPr defaultColWidth="9.1796875" defaultRowHeight="12.5" outlineLevelRow="1" x14ac:dyDescent="0.3"/>
  <cols>
    <col min="1" max="1" width="3" style="1" customWidth="1"/>
    <col min="2" max="2" width="61.90625" style="102" customWidth="1"/>
    <col min="3" max="5" width="11.81640625" style="3" customWidth="1"/>
    <col min="6" max="133" width="9.1796875" style="1"/>
    <col min="134" max="134" width="51.1796875" style="1" customWidth="1"/>
    <col min="135" max="142" width="9.81640625" style="1" customWidth="1"/>
    <col min="143" max="389" width="9.1796875" style="1"/>
    <col min="390" max="390" width="51.1796875" style="1" customWidth="1"/>
    <col min="391" max="398" width="9.81640625" style="1" customWidth="1"/>
    <col min="399" max="645" width="9.1796875" style="1"/>
    <col min="646" max="646" width="51.1796875" style="1" customWidth="1"/>
    <col min="647" max="654" width="9.81640625" style="1" customWidth="1"/>
    <col min="655" max="901" width="9.1796875" style="1"/>
    <col min="902" max="902" width="51.1796875" style="1" customWidth="1"/>
    <col min="903" max="910" width="9.81640625" style="1" customWidth="1"/>
    <col min="911" max="1157" width="9.1796875" style="1"/>
    <col min="1158" max="1158" width="51.1796875" style="1" customWidth="1"/>
    <col min="1159" max="1166" width="9.81640625" style="1" customWidth="1"/>
    <col min="1167" max="1413" width="9.1796875" style="1"/>
    <col min="1414" max="1414" width="51.1796875" style="1" customWidth="1"/>
    <col min="1415" max="1422" width="9.81640625" style="1" customWidth="1"/>
    <col min="1423" max="1669" width="9.1796875" style="1"/>
    <col min="1670" max="1670" width="51.1796875" style="1" customWidth="1"/>
    <col min="1671" max="1678" width="9.81640625" style="1" customWidth="1"/>
    <col min="1679" max="1925" width="9.1796875" style="1"/>
    <col min="1926" max="1926" width="51.1796875" style="1" customWidth="1"/>
    <col min="1927" max="1934" width="9.81640625" style="1" customWidth="1"/>
    <col min="1935" max="2181" width="9.1796875" style="1"/>
    <col min="2182" max="2182" width="51.1796875" style="1" customWidth="1"/>
    <col min="2183" max="2190" width="9.81640625" style="1" customWidth="1"/>
    <col min="2191" max="2437" width="9.1796875" style="1"/>
    <col min="2438" max="2438" width="51.1796875" style="1" customWidth="1"/>
    <col min="2439" max="2446" width="9.81640625" style="1" customWidth="1"/>
    <col min="2447" max="2693" width="9.1796875" style="1"/>
    <col min="2694" max="2694" width="51.1796875" style="1" customWidth="1"/>
    <col min="2695" max="2702" width="9.81640625" style="1" customWidth="1"/>
    <col min="2703" max="2949" width="9.1796875" style="1"/>
    <col min="2950" max="2950" width="51.1796875" style="1" customWidth="1"/>
    <col min="2951" max="2958" width="9.81640625" style="1" customWidth="1"/>
    <col min="2959" max="3205" width="9.1796875" style="1"/>
    <col min="3206" max="3206" width="51.1796875" style="1" customWidth="1"/>
    <col min="3207" max="3214" width="9.81640625" style="1" customWidth="1"/>
    <col min="3215" max="3461" width="9.1796875" style="1"/>
    <col min="3462" max="3462" width="51.1796875" style="1" customWidth="1"/>
    <col min="3463" max="3470" width="9.81640625" style="1" customWidth="1"/>
    <col min="3471" max="3717" width="9.1796875" style="1"/>
    <col min="3718" max="3718" width="51.1796875" style="1" customWidth="1"/>
    <col min="3719" max="3726" width="9.81640625" style="1" customWidth="1"/>
    <col min="3727" max="3973" width="9.1796875" style="1"/>
    <col min="3974" max="3974" width="51.1796875" style="1" customWidth="1"/>
    <col min="3975" max="3982" width="9.81640625" style="1" customWidth="1"/>
    <col min="3983" max="4229" width="9.1796875" style="1"/>
    <col min="4230" max="4230" width="51.1796875" style="1" customWidth="1"/>
    <col min="4231" max="4238" width="9.81640625" style="1" customWidth="1"/>
    <col min="4239" max="4485" width="9.1796875" style="1"/>
    <col min="4486" max="4486" width="51.1796875" style="1" customWidth="1"/>
    <col min="4487" max="4494" width="9.81640625" style="1" customWidth="1"/>
    <col min="4495" max="4741" width="9.1796875" style="1"/>
    <col min="4742" max="4742" width="51.1796875" style="1" customWidth="1"/>
    <col min="4743" max="4750" width="9.81640625" style="1" customWidth="1"/>
    <col min="4751" max="4997" width="9.1796875" style="1"/>
    <col min="4998" max="4998" width="51.1796875" style="1" customWidth="1"/>
    <col min="4999" max="5006" width="9.81640625" style="1" customWidth="1"/>
    <col min="5007" max="5253" width="9.1796875" style="1"/>
    <col min="5254" max="5254" width="51.1796875" style="1" customWidth="1"/>
    <col min="5255" max="5262" width="9.81640625" style="1" customWidth="1"/>
    <col min="5263" max="5509" width="9.1796875" style="1"/>
    <col min="5510" max="5510" width="51.1796875" style="1" customWidth="1"/>
    <col min="5511" max="5518" width="9.81640625" style="1" customWidth="1"/>
    <col min="5519" max="5765" width="9.1796875" style="1"/>
    <col min="5766" max="5766" width="51.1796875" style="1" customWidth="1"/>
    <col min="5767" max="5774" width="9.81640625" style="1" customWidth="1"/>
    <col min="5775" max="6021" width="9.1796875" style="1"/>
    <col min="6022" max="6022" width="51.1796875" style="1" customWidth="1"/>
    <col min="6023" max="6030" width="9.81640625" style="1" customWidth="1"/>
    <col min="6031" max="6277" width="9.1796875" style="1"/>
    <col min="6278" max="6278" width="51.1796875" style="1" customWidth="1"/>
    <col min="6279" max="6286" width="9.81640625" style="1" customWidth="1"/>
    <col min="6287" max="6533" width="9.1796875" style="1"/>
    <col min="6534" max="6534" width="51.1796875" style="1" customWidth="1"/>
    <col min="6535" max="6542" width="9.81640625" style="1" customWidth="1"/>
    <col min="6543" max="6789" width="9.1796875" style="1"/>
    <col min="6790" max="6790" width="51.1796875" style="1" customWidth="1"/>
    <col min="6791" max="6798" width="9.81640625" style="1" customWidth="1"/>
    <col min="6799" max="7045" width="9.1796875" style="1"/>
    <col min="7046" max="7046" width="51.1796875" style="1" customWidth="1"/>
    <col min="7047" max="7054" width="9.81640625" style="1" customWidth="1"/>
    <col min="7055" max="7301" width="9.1796875" style="1"/>
    <col min="7302" max="7302" width="51.1796875" style="1" customWidth="1"/>
    <col min="7303" max="7310" width="9.81640625" style="1" customWidth="1"/>
    <col min="7311" max="7557" width="9.1796875" style="1"/>
    <col min="7558" max="7558" width="51.1796875" style="1" customWidth="1"/>
    <col min="7559" max="7566" width="9.81640625" style="1" customWidth="1"/>
    <col min="7567" max="7813" width="9.1796875" style="1"/>
    <col min="7814" max="7814" width="51.1796875" style="1" customWidth="1"/>
    <col min="7815" max="7822" width="9.81640625" style="1" customWidth="1"/>
    <col min="7823" max="8069" width="9.1796875" style="1"/>
    <col min="8070" max="8070" width="51.1796875" style="1" customWidth="1"/>
    <col min="8071" max="8078" width="9.81640625" style="1" customWidth="1"/>
    <col min="8079" max="8325" width="9.1796875" style="1"/>
    <col min="8326" max="8326" width="51.1796875" style="1" customWidth="1"/>
    <col min="8327" max="8334" width="9.81640625" style="1" customWidth="1"/>
    <col min="8335" max="8581" width="9.1796875" style="1"/>
    <col min="8582" max="8582" width="51.1796875" style="1" customWidth="1"/>
    <col min="8583" max="8590" width="9.81640625" style="1" customWidth="1"/>
    <col min="8591" max="8837" width="9.1796875" style="1"/>
    <col min="8838" max="8838" width="51.1796875" style="1" customWidth="1"/>
    <col min="8839" max="8846" width="9.81640625" style="1" customWidth="1"/>
    <col min="8847" max="9093" width="9.1796875" style="1"/>
    <col min="9094" max="9094" width="51.1796875" style="1" customWidth="1"/>
    <col min="9095" max="9102" width="9.81640625" style="1" customWidth="1"/>
    <col min="9103" max="9349" width="9.1796875" style="1"/>
    <col min="9350" max="9350" width="51.1796875" style="1" customWidth="1"/>
    <col min="9351" max="9358" width="9.81640625" style="1" customWidth="1"/>
    <col min="9359" max="9605" width="9.1796875" style="1"/>
    <col min="9606" max="9606" width="51.1796875" style="1" customWidth="1"/>
    <col min="9607" max="9614" width="9.81640625" style="1" customWidth="1"/>
    <col min="9615" max="9861" width="9.1796875" style="1"/>
    <col min="9862" max="9862" width="51.1796875" style="1" customWidth="1"/>
    <col min="9863" max="9870" width="9.81640625" style="1" customWidth="1"/>
    <col min="9871" max="10117" width="9.1796875" style="1"/>
    <col min="10118" max="10118" width="51.1796875" style="1" customWidth="1"/>
    <col min="10119" max="10126" width="9.81640625" style="1" customWidth="1"/>
    <col min="10127" max="10373" width="9.1796875" style="1"/>
    <col min="10374" max="10374" width="51.1796875" style="1" customWidth="1"/>
    <col min="10375" max="10382" width="9.81640625" style="1" customWidth="1"/>
    <col min="10383" max="10629" width="9.1796875" style="1"/>
    <col min="10630" max="10630" width="51.1796875" style="1" customWidth="1"/>
    <col min="10631" max="10638" width="9.81640625" style="1" customWidth="1"/>
    <col min="10639" max="10885" width="9.1796875" style="1"/>
    <col min="10886" max="10886" width="51.1796875" style="1" customWidth="1"/>
    <col min="10887" max="10894" width="9.81640625" style="1" customWidth="1"/>
    <col min="10895" max="11141" width="9.1796875" style="1"/>
    <col min="11142" max="11142" width="51.1796875" style="1" customWidth="1"/>
    <col min="11143" max="11150" width="9.81640625" style="1" customWidth="1"/>
    <col min="11151" max="11397" width="9.1796875" style="1"/>
    <col min="11398" max="11398" width="51.1796875" style="1" customWidth="1"/>
    <col min="11399" max="11406" width="9.81640625" style="1" customWidth="1"/>
    <col min="11407" max="11653" width="9.1796875" style="1"/>
    <col min="11654" max="11654" width="51.1796875" style="1" customWidth="1"/>
    <col min="11655" max="11662" width="9.81640625" style="1" customWidth="1"/>
    <col min="11663" max="11909" width="9.1796875" style="1"/>
    <col min="11910" max="11910" width="51.1796875" style="1" customWidth="1"/>
    <col min="11911" max="11918" width="9.81640625" style="1" customWidth="1"/>
    <col min="11919" max="12165" width="9.1796875" style="1"/>
    <col min="12166" max="12166" width="51.1796875" style="1" customWidth="1"/>
    <col min="12167" max="12174" width="9.81640625" style="1" customWidth="1"/>
    <col min="12175" max="12421" width="9.1796875" style="1"/>
    <col min="12422" max="12422" width="51.1796875" style="1" customWidth="1"/>
    <col min="12423" max="12430" width="9.81640625" style="1" customWidth="1"/>
    <col min="12431" max="12677" width="9.1796875" style="1"/>
    <col min="12678" max="12678" width="51.1796875" style="1" customWidth="1"/>
    <col min="12679" max="12686" width="9.81640625" style="1" customWidth="1"/>
    <col min="12687" max="12933" width="9.1796875" style="1"/>
    <col min="12934" max="12934" width="51.1796875" style="1" customWidth="1"/>
    <col min="12935" max="12942" width="9.81640625" style="1" customWidth="1"/>
    <col min="12943" max="13189" width="9.1796875" style="1"/>
    <col min="13190" max="13190" width="51.1796875" style="1" customWidth="1"/>
    <col min="13191" max="13198" width="9.81640625" style="1" customWidth="1"/>
    <col min="13199" max="13445" width="9.1796875" style="1"/>
    <col min="13446" max="13446" width="51.1796875" style="1" customWidth="1"/>
    <col min="13447" max="13454" width="9.81640625" style="1" customWidth="1"/>
    <col min="13455" max="13701" width="9.1796875" style="1"/>
    <col min="13702" max="13702" width="51.1796875" style="1" customWidth="1"/>
    <col min="13703" max="13710" width="9.81640625" style="1" customWidth="1"/>
    <col min="13711" max="13957" width="9.1796875" style="1"/>
    <col min="13958" max="13958" width="51.1796875" style="1" customWidth="1"/>
    <col min="13959" max="13966" width="9.81640625" style="1" customWidth="1"/>
    <col min="13967" max="14213" width="9.1796875" style="1"/>
    <col min="14214" max="14214" width="51.1796875" style="1" customWidth="1"/>
    <col min="14215" max="14222" width="9.81640625" style="1" customWidth="1"/>
    <col min="14223" max="14469" width="9.1796875" style="1"/>
    <col min="14470" max="14470" width="51.1796875" style="1" customWidth="1"/>
    <col min="14471" max="14478" width="9.81640625" style="1" customWidth="1"/>
    <col min="14479" max="14725" width="9.1796875" style="1"/>
    <col min="14726" max="14726" width="51.1796875" style="1" customWidth="1"/>
    <col min="14727" max="14734" width="9.81640625" style="1" customWidth="1"/>
    <col min="14735" max="14981" width="9.1796875" style="1"/>
    <col min="14982" max="14982" width="51.1796875" style="1" customWidth="1"/>
    <col min="14983" max="14990" width="9.81640625" style="1" customWidth="1"/>
    <col min="14991" max="15237" width="9.1796875" style="1"/>
    <col min="15238" max="15238" width="51.1796875" style="1" customWidth="1"/>
    <col min="15239" max="15246" width="9.81640625" style="1" customWidth="1"/>
    <col min="15247" max="15493" width="9.1796875" style="1"/>
    <col min="15494" max="15494" width="51.1796875" style="1" customWidth="1"/>
    <col min="15495" max="15502" width="9.81640625" style="1" customWidth="1"/>
    <col min="15503" max="15749" width="9.1796875" style="1"/>
    <col min="15750" max="15750" width="51.1796875" style="1" customWidth="1"/>
    <col min="15751" max="15758" width="9.81640625" style="1" customWidth="1"/>
    <col min="15759" max="16005" width="9.1796875" style="1"/>
    <col min="16006" max="16006" width="51.1796875" style="1" customWidth="1"/>
    <col min="16007" max="16014" width="9.81640625" style="1" customWidth="1"/>
    <col min="16015" max="16384" width="9.1796875" style="1"/>
  </cols>
  <sheetData>
    <row r="1" spans="2:9" ht="17.25" customHeight="1" x14ac:dyDescent="0.3">
      <c r="B1" s="106"/>
      <c r="C1" s="41"/>
      <c r="D1" s="42"/>
      <c r="E1" s="36" t="s">
        <v>140</v>
      </c>
      <c r="F1" s="42"/>
    </row>
    <row r="2" spans="2:9" ht="27.75" customHeight="1" x14ac:dyDescent="0.3">
      <c r="B2" s="178" t="s">
        <v>141</v>
      </c>
      <c r="C2" s="178"/>
      <c r="D2" s="178"/>
      <c r="E2" s="178"/>
    </row>
    <row r="3" spans="2:9" ht="15.75" customHeight="1" x14ac:dyDescent="0.3">
      <c r="B3" s="179">
        <v>2022</v>
      </c>
      <c r="C3" s="179"/>
      <c r="D3" s="179"/>
      <c r="E3" s="179"/>
    </row>
    <row r="4" spans="2:9" ht="15" customHeight="1" x14ac:dyDescent="0.3">
      <c r="B4" s="103" t="s">
        <v>115</v>
      </c>
      <c r="C4" s="11"/>
      <c r="D4" s="16"/>
      <c r="E4" s="11"/>
    </row>
    <row r="5" spans="2:9" ht="15" customHeight="1" x14ac:dyDescent="0.3">
      <c r="B5" s="37" t="s">
        <v>15</v>
      </c>
      <c r="C5" s="180" t="s">
        <v>0</v>
      </c>
      <c r="D5" s="180" t="s">
        <v>95</v>
      </c>
      <c r="E5" s="180" t="s">
        <v>96</v>
      </c>
    </row>
    <row r="6" spans="2:9" ht="15" customHeight="1" x14ac:dyDescent="0.3">
      <c r="B6" s="104" t="s">
        <v>46</v>
      </c>
      <c r="C6" s="182"/>
      <c r="D6" s="182" t="s">
        <v>10</v>
      </c>
      <c r="E6" s="182" t="s">
        <v>11</v>
      </c>
    </row>
    <row r="7" spans="2:9" ht="14" customHeight="1" x14ac:dyDescent="0.3">
      <c r="B7" s="106" t="s">
        <v>0</v>
      </c>
      <c r="C7" s="39">
        <v>3147971</v>
      </c>
      <c r="D7" s="39">
        <v>1653499</v>
      </c>
      <c r="E7" s="39">
        <v>1494472</v>
      </c>
    </row>
    <row r="8" spans="2:9" ht="14" customHeight="1" x14ac:dyDescent="0.3">
      <c r="B8" s="103" t="s">
        <v>53</v>
      </c>
      <c r="C8" s="57">
        <v>74096</v>
      </c>
      <c r="D8" s="15">
        <v>53995</v>
      </c>
      <c r="E8" s="15">
        <v>20101</v>
      </c>
    </row>
    <row r="9" spans="2:9" ht="14" customHeight="1" x14ac:dyDescent="0.3">
      <c r="B9" s="103" t="s">
        <v>47</v>
      </c>
      <c r="C9" s="57">
        <v>8724</v>
      </c>
      <c r="D9" s="15">
        <v>7711</v>
      </c>
      <c r="E9" s="15">
        <v>1013</v>
      </c>
    </row>
    <row r="10" spans="2:9" ht="14" customHeight="1" x14ac:dyDescent="0.3">
      <c r="B10" s="103" t="s">
        <v>48</v>
      </c>
      <c r="C10" s="58">
        <f>+SUM(C11:C34)</f>
        <v>642805</v>
      </c>
      <c r="D10" s="14">
        <f>+SUM(D11:D34)</f>
        <v>371994</v>
      </c>
      <c r="E10" s="14">
        <f t="shared" ref="E10" si="0">+SUM(E11:E34)</f>
        <v>270811</v>
      </c>
    </row>
    <row r="11" spans="2:9" s="99" customFormat="1" ht="14" hidden="1" customHeight="1" outlineLevel="1" x14ac:dyDescent="0.35">
      <c r="B11" s="100" t="s">
        <v>291</v>
      </c>
      <c r="C11" s="110">
        <v>78360</v>
      </c>
      <c r="D11" s="111">
        <v>38251</v>
      </c>
      <c r="E11" s="111">
        <v>40109</v>
      </c>
      <c r="F11" s="14"/>
      <c r="G11" s="14"/>
      <c r="H11" s="14"/>
      <c r="I11" s="14"/>
    </row>
    <row r="12" spans="2:9" s="99" customFormat="1" ht="14" hidden="1" customHeight="1" outlineLevel="1" x14ac:dyDescent="0.35">
      <c r="B12" s="100" t="s">
        <v>292</v>
      </c>
      <c r="C12" s="110">
        <v>13868</v>
      </c>
      <c r="D12" s="111">
        <v>8292</v>
      </c>
      <c r="E12" s="111">
        <v>5576</v>
      </c>
      <c r="F12" s="14"/>
      <c r="G12" s="14"/>
      <c r="H12" s="14"/>
      <c r="I12" s="14"/>
    </row>
    <row r="13" spans="2:9" s="99" customFormat="1" ht="14" hidden="1" customHeight="1" outlineLevel="1" x14ac:dyDescent="0.35">
      <c r="B13" s="100" t="s">
        <v>293</v>
      </c>
      <c r="C13" s="110">
        <v>471</v>
      </c>
      <c r="D13" s="111">
        <v>385</v>
      </c>
      <c r="E13" s="111">
        <v>86</v>
      </c>
      <c r="F13" s="14"/>
      <c r="G13" s="14"/>
      <c r="H13" s="14"/>
      <c r="I13" s="14"/>
    </row>
    <row r="14" spans="2:9" s="99" customFormat="1" ht="14" hidden="1" customHeight="1" outlineLevel="1" x14ac:dyDescent="0.35">
      <c r="B14" s="100" t="s">
        <v>294</v>
      </c>
      <c r="C14" s="110">
        <v>41331</v>
      </c>
      <c r="D14" s="111">
        <v>22867</v>
      </c>
      <c r="E14" s="111">
        <v>18464</v>
      </c>
      <c r="F14" s="14"/>
      <c r="G14" s="14"/>
      <c r="H14" s="14"/>
      <c r="I14" s="14"/>
    </row>
    <row r="15" spans="2:9" s="99" customFormat="1" ht="14" hidden="1" customHeight="1" outlineLevel="1" x14ac:dyDescent="0.35">
      <c r="B15" s="100" t="s">
        <v>295</v>
      </c>
      <c r="C15" s="110">
        <v>67342</v>
      </c>
      <c r="D15" s="111">
        <v>8674</v>
      </c>
      <c r="E15" s="111">
        <v>58668</v>
      </c>
      <c r="F15" s="14"/>
      <c r="G15" s="14"/>
      <c r="H15" s="14"/>
      <c r="I15" s="14"/>
    </row>
    <row r="16" spans="2:9" s="99" customFormat="1" ht="14" hidden="1" customHeight="1" outlineLevel="1" x14ac:dyDescent="0.35">
      <c r="B16" s="100" t="s">
        <v>296</v>
      </c>
      <c r="C16" s="110">
        <v>42781</v>
      </c>
      <c r="D16" s="111">
        <v>16054</v>
      </c>
      <c r="E16" s="111">
        <v>26727</v>
      </c>
      <c r="F16" s="14"/>
      <c r="G16" s="14"/>
      <c r="H16" s="14"/>
      <c r="I16" s="14"/>
    </row>
    <row r="17" spans="2:9" s="99" customFormat="1" ht="14" hidden="1" customHeight="1" outlineLevel="1" x14ac:dyDescent="0.35">
      <c r="B17" s="100" t="s">
        <v>297</v>
      </c>
      <c r="C17" s="110">
        <v>24138</v>
      </c>
      <c r="D17" s="111">
        <v>17808</v>
      </c>
      <c r="E17" s="111">
        <v>6330</v>
      </c>
      <c r="F17" s="14"/>
      <c r="G17" s="14"/>
      <c r="H17" s="14"/>
      <c r="I17" s="14"/>
    </row>
    <row r="18" spans="2:9" s="99" customFormat="1" ht="14" hidden="1" customHeight="1" outlineLevel="1" x14ac:dyDescent="0.35">
      <c r="B18" s="100" t="s">
        <v>298</v>
      </c>
      <c r="C18" s="110">
        <v>13403</v>
      </c>
      <c r="D18" s="111">
        <v>9594</v>
      </c>
      <c r="E18" s="111">
        <v>3809</v>
      </c>
      <c r="F18" s="14"/>
      <c r="G18" s="14"/>
      <c r="H18" s="14"/>
      <c r="I18" s="14"/>
    </row>
    <row r="19" spans="2:9" s="99" customFormat="1" ht="14" hidden="1" customHeight="1" outlineLevel="1" x14ac:dyDescent="0.35">
      <c r="B19" s="100" t="s">
        <v>299</v>
      </c>
      <c r="C19" s="110">
        <v>11010</v>
      </c>
      <c r="D19" s="111">
        <v>7249</v>
      </c>
      <c r="E19" s="111">
        <v>3761</v>
      </c>
      <c r="F19" s="14"/>
      <c r="G19" s="14"/>
      <c r="H19" s="14"/>
      <c r="I19" s="14"/>
    </row>
    <row r="20" spans="2:9" s="99" customFormat="1" ht="14" hidden="1" customHeight="1" outlineLevel="1" x14ac:dyDescent="0.35">
      <c r="B20" s="100" t="s">
        <v>300</v>
      </c>
      <c r="C20" s="110">
        <v>1464</v>
      </c>
      <c r="D20" s="111">
        <v>1108</v>
      </c>
      <c r="E20" s="111">
        <v>356</v>
      </c>
      <c r="F20" s="14"/>
      <c r="G20" s="14"/>
      <c r="H20" s="14"/>
      <c r="I20" s="14"/>
    </row>
    <row r="21" spans="2:9" s="99" customFormat="1" ht="14" hidden="1" customHeight="1" outlineLevel="1" x14ac:dyDescent="0.35">
      <c r="B21" s="100" t="s">
        <v>301</v>
      </c>
      <c r="C21" s="110">
        <v>12970</v>
      </c>
      <c r="D21" s="111">
        <v>8638</v>
      </c>
      <c r="E21" s="111">
        <v>4332</v>
      </c>
      <c r="F21" s="14"/>
      <c r="G21" s="14"/>
      <c r="H21" s="14"/>
      <c r="I21" s="14"/>
    </row>
    <row r="22" spans="2:9" s="99" customFormat="1" ht="14" hidden="1" customHeight="1" outlineLevel="1" x14ac:dyDescent="0.35">
      <c r="B22" s="100" t="s">
        <v>302</v>
      </c>
      <c r="C22" s="110">
        <v>10206</v>
      </c>
      <c r="D22" s="111">
        <v>4227</v>
      </c>
      <c r="E22" s="111">
        <v>5979</v>
      </c>
      <c r="F22" s="14"/>
      <c r="G22" s="14"/>
      <c r="H22" s="14"/>
      <c r="I22" s="14"/>
    </row>
    <row r="23" spans="2:9" s="99" customFormat="1" ht="14" hidden="1" customHeight="1" outlineLevel="1" x14ac:dyDescent="0.35">
      <c r="B23" s="100" t="s">
        <v>303</v>
      </c>
      <c r="C23" s="110">
        <v>27957</v>
      </c>
      <c r="D23" s="111">
        <v>18862</v>
      </c>
      <c r="E23" s="111">
        <v>9095</v>
      </c>
      <c r="F23" s="14"/>
      <c r="G23" s="14"/>
      <c r="H23" s="14"/>
      <c r="I23" s="14"/>
    </row>
    <row r="24" spans="2:9" s="99" customFormat="1" ht="14" hidden="1" customHeight="1" outlineLevel="1" x14ac:dyDescent="0.35">
      <c r="B24" s="100" t="s">
        <v>304</v>
      </c>
      <c r="C24" s="110">
        <v>39648</v>
      </c>
      <c r="D24" s="111">
        <v>27076</v>
      </c>
      <c r="E24" s="111">
        <v>12572</v>
      </c>
      <c r="F24" s="14"/>
      <c r="G24" s="14"/>
      <c r="H24" s="14"/>
      <c r="I24" s="14"/>
    </row>
    <row r="25" spans="2:9" s="99" customFormat="1" ht="14" hidden="1" customHeight="1" outlineLevel="1" x14ac:dyDescent="0.35">
      <c r="B25" s="100" t="s">
        <v>305</v>
      </c>
      <c r="C25" s="110">
        <v>9183</v>
      </c>
      <c r="D25" s="111">
        <v>7345</v>
      </c>
      <c r="E25" s="111">
        <v>1838</v>
      </c>
      <c r="F25" s="14"/>
      <c r="G25" s="14"/>
      <c r="H25" s="14"/>
      <c r="I25" s="14"/>
    </row>
    <row r="26" spans="2:9" s="99" customFormat="1" ht="14" hidden="1" customHeight="1" outlineLevel="1" x14ac:dyDescent="0.35">
      <c r="B26" s="100" t="s">
        <v>306</v>
      </c>
      <c r="C26" s="110">
        <v>80934</v>
      </c>
      <c r="D26" s="111">
        <v>64931</v>
      </c>
      <c r="E26" s="111">
        <v>16003</v>
      </c>
      <c r="F26" s="14"/>
      <c r="G26" s="14"/>
      <c r="H26" s="14"/>
      <c r="I26" s="14"/>
    </row>
    <row r="27" spans="2:9" s="99" customFormat="1" ht="14" hidden="1" customHeight="1" outlineLevel="1" x14ac:dyDescent="0.35">
      <c r="B27" s="100" t="s">
        <v>307</v>
      </c>
      <c r="C27" s="110">
        <v>12445</v>
      </c>
      <c r="D27" s="111">
        <v>6432</v>
      </c>
      <c r="E27" s="111">
        <v>6013</v>
      </c>
      <c r="F27" s="14"/>
      <c r="G27" s="14"/>
      <c r="H27" s="14"/>
      <c r="I27" s="14"/>
    </row>
    <row r="28" spans="2:9" s="99" customFormat="1" ht="14" hidden="1" customHeight="1" outlineLevel="1" x14ac:dyDescent="0.35">
      <c r="B28" s="100" t="s">
        <v>308</v>
      </c>
      <c r="C28" s="110">
        <v>20636</v>
      </c>
      <c r="D28" s="111">
        <v>12652</v>
      </c>
      <c r="E28" s="111">
        <v>7984</v>
      </c>
      <c r="F28" s="14"/>
      <c r="G28" s="14"/>
      <c r="H28" s="14"/>
      <c r="I28" s="14"/>
    </row>
    <row r="29" spans="2:9" s="99" customFormat="1" ht="14" hidden="1" customHeight="1" outlineLevel="1" x14ac:dyDescent="0.35">
      <c r="B29" s="100" t="s">
        <v>309</v>
      </c>
      <c r="C29" s="110">
        <v>23865</v>
      </c>
      <c r="D29" s="111">
        <v>19057</v>
      </c>
      <c r="E29" s="111">
        <v>4808</v>
      </c>
      <c r="F29" s="14"/>
      <c r="G29" s="14"/>
      <c r="H29" s="14"/>
      <c r="I29" s="14"/>
    </row>
    <row r="30" spans="2:9" s="99" customFormat="1" ht="14" hidden="1" customHeight="1" outlineLevel="1" x14ac:dyDescent="0.35">
      <c r="B30" s="100" t="s">
        <v>310</v>
      </c>
      <c r="C30" s="110">
        <v>38789</v>
      </c>
      <c r="D30" s="111">
        <v>23778</v>
      </c>
      <c r="E30" s="111">
        <v>15011</v>
      </c>
      <c r="F30" s="14"/>
      <c r="G30" s="14"/>
      <c r="H30" s="14"/>
      <c r="I30" s="14"/>
    </row>
    <row r="31" spans="2:9" s="99" customFormat="1" ht="14" hidden="1" customHeight="1" outlineLevel="1" x14ac:dyDescent="0.35">
      <c r="B31" s="100" t="s">
        <v>311</v>
      </c>
      <c r="C31" s="110">
        <v>7864</v>
      </c>
      <c r="D31" s="111">
        <v>5052</v>
      </c>
      <c r="E31" s="111">
        <v>2812</v>
      </c>
      <c r="F31" s="14"/>
      <c r="G31" s="14"/>
      <c r="H31" s="14"/>
      <c r="I31" s="14"/>
    </row>
    <row r="32" spans="2:9" s="99" customFormat="1" ht="14" hidden="1" customHeight="1" outlineLevel="1" x14ac:dyDescent="0.35">
      <c r="B32" s="100" t="s">
        <v>312</v>
      </c>
      <c r="C32" s="110">
        <v>30225</v>
      </c>
      <c r="D32" s="111">
        <v>20870</v>
      </c>
      <c r="E32" s="111">
        <v>9355</v>
      </c>
      <c r="F32" s="14"/>
      <c r="G32" s="14"/>
      <c r="H32" s="14"/>
      <c r="I32" s="14"/>
    </row>
    <row r="33" spans="2:9" s="99" customFormat="1" ht="14" hidden="1" customHeight="1" outlineLevel="1" x14ac:dyDescent="0.35">
      <c r="B33" s="100" t="s">
        <v>313</v>
      </c>
      <c r="C33" s="110">
        <v>13243</v>
      </c>
      <c r="D33" s="111">
        <v>6715</v>
      </c>
      <c r="E33" s="111">
        <v>6528</v>
      </c>
      <c r="F33" s="14"/>
      <c r="G33" s="14"/>
      <c r="H33" s="14"/>
      <c r="I33" s="14"/>
    </row>
    <row r="34" spans="2:9" s="99" customFormat="1" ht="14" hidden="1" customHeight="1" outlineLevel="1" x14ac:dyDescent="0.35">
      <c r="B34" s="100" t="s">
        <v>314</v>
      </c>
      <c r="C34" s="110">
        <v>20672</v>
      </c>
      <c r="D34" s="111">
        <v>16077</v>
      </c>
      <c r="E34" s="111">
        <v>4595</v>
      </c>
      <c r="F34" s="14"/>
      <c r="G34" s="14"/>
      <c r="H34" s="14"/>
      <c r="I34" s="14"/>
    </row>
    <row r="35" spans="2:9" ht="14" customHeight="1" collapsed="1" x14ac:dyDescent="0.3">
      <c r="B35" s="101" t="s">
        <v>57</v>
      </c>
      <c r="C35" s="58">
        <v>6552</v>
      </c>
      <c r="D35" s="14">
        <v>4963</v>
      </c>
      <c r="E35" s="14">
        <v>1589</v>
      </c>
      <c r="F35" s="79"/>
      <c r="G35" s="79"/>
      <c r="H35" s="79"/>
    </row>
    <row r="36" spans="2:9" ht="14" customHeight="1" x14ac:dyDescent="0.3">
      <c r="B36" s="101" t="s">
        <v>58</v>
      </c>
      <c r="C36" s="58">
        <v>28592</v>
      </c>
      <c r="D36" s="14">
        <v>21447</v>
      </c>
      <c r="E36" s="14">
        <v>7145</v>
      </c>
      <c r="F36" s="78"/>
      <c r="G36" s="78"/>
      <c r="H36" s="79"/>
    </row>
    <row r="37" spans="2:9" ht="14" customHeight="1" x14ac:dyDescent="0.3">
      <c r="B37" s="103" t="s">
        <v>49</v>
      </c>
      <c r="C37" s="58">
        <v>254126</v>
      </c>
      <c r="D37" s="14">
        <v>227913</v>
      </c>
      <c r="E37" s="14">
        <v>26213</v>
      </c>
      <c r="F37" s="78"/>
      <c r="G37" s="78"/>
      <c r="H37" s="78"/>
    </row>
    <row r="38" spans="2:9" ht="14" customHeight="1" x14ac:dyDescent="0.3">
      <c r="B38" s="101" t="s">
        <v>50</v>
      </c>
      <c r="C38" s="58">
        <f>+C39+C40+C41</f>
        <v>561694</v>
      </c>
      <c r="D38" s="14">
        <f>+D39+D40+D41</f>
        <v>280385</v>
      </c>
      <c r="E38" s="14">
        <f>+E39+E40+E41</f>
        <v>281309</v>
      </c>
      <c r="F38" s="78"/>
      <c r="G38" s="78"/>
      <c r="H38" s="78"/>
    </row>
    <row r="39" spans="2:9" ht="14" hidden="1" customHeight="1" outlineLevel="1" x14ac:dyDescent="0.3">
      <c r="B39" s="100" t="s">
        <v>315</v>
      </c>
      <c r="C39" s="112">
        <v>69304</v>
      </c>
      <c r="D39" s="113">
        <v>55956</v>
      </c>
      <c r="E39" s="113">
        <v>13348</v>
      </c>
    </row>
    <row r="40" spans="2:9" ht="14" hidden="1" customHeight="1" outlineLevel="1" x14ac:dyDescent="0.3">
      <c r="B40" s="100" t="s">
        <v>316</v>
      </c>
      <c r="C40" s="112">
        <v>168658</v>
      </c>
      <c r="D40" s="113">
        <v>103810</v>
      </c>
      <c r="E40" s="113">
        <v>64848</v>
      </c>
    </row>
    <row r="41" spans="2:9" ht="14" hidden="1" customHeight="1" outlineLevel="1" x14ac:dyDescent="0.3">
      <c r="B41" s="100" t="s">
        <v>317</v>
      </c>
      <c r="C41" s="112">
        <v>323732</v>
      </c>
      <c r="D41" s="113">
        <v>120619</v>
      </c>
      <c r="E41" s="113">
        <v>203113</v>
      </c>
    </row>
    <row r="42" spans="2:9" ht="14" customHeight="1" collapsed="1" x14ac:dyDescent="0.3">
      <c r="B42" s="103" t="s">
        <v>51</v>
      </c>
      <c r="C42" s="57">
        <v>150339</v>
      </c>
      <c r="D42" s="15">
        <v>120312</v>
      </c>
      <c r="E42" s="15">
        <v>30027</v>
      </c>
    </row>
    <row r="43" spans="2:9" ht="14" customHeight="1" x14ac:dyDescent="0.3">
      <c r="B43" s="103" t="s">
        <v>52</v>
      </c>
      <c r="C43" s="57">
        <v>256811</v>
      </c>
      <c r="D43" s="15">
        <v>110591</v>
      </c>
      <c r="E43" s="15">
        <v>146220</v>
      </c>
    </row>
    <row r="44" spans="2:9" ht="14" customHeight="1" x14ac:dyDescent="0.3">
      <c r="B44" s="103" t="s">
        <v>61</v>
      </c>
      <c r="C44" s="57">
        <v>127301</v>
      </c>
      <c r="D44" s="15">
        <v>82383</v>
      </c>
      <c r="E44" s="15">
        <v>44918</v>
      </c>
    </row>
    <row r="45" spans="2:9" ht="14" customHeight="1" x14ac:dyDescent="0.3">
      <c r="B45" s="103" t="s">
        <v>60</v>
      </c>
      <c r="C45" s="57">
        <v>77473</v>
      </c>
      <c r="D45" s="15">
        <v>35330</v>
      </c>
      <c r="E45" s="15">
        <v>42143</v>
      </c>
    </row>
    <row r="46" spans="2:9" ht="14" customHeight="1" x14ac:dyDescent="0.3">
      <c r="B46" s="103" t="s">
        <v>59</v>
      </c>
      <c r="C46" s="57">
        <v>29192</v>
      </c>
      <c r="D46" s="15">
        <v>12629</v>
      </c>
      <c r="E46" s="15">
        <v>16563</v>
      </c>
    </row>
    <row r="47" spans="2:9" ht="14" customHeight="1" x14ac:dyDescent="0.3">
      <c r="B47" s="103" t="s">
        <v>62</v>
      </c>
      <c r="C47" s="57">
        <v>159194</v>
      </c>
      <c r="D47" s="15">
        <v>72722</v>
      </c>
      <c r="E47" s="15">
        <v>86472</v>
      </c>
    </row>
    <row r="48" spans="2:9" ht="14" customHeight="1" x14ac:dyDescent="0.3">
      <c r="B48" s="103" t="s">
        <v>63</v>
      </c>
      <c r="C48" s="57">
        <v>304923</v>
      </c>
      <c r="D48" s="15">
        <v>150600</v>
      </c>
      <c r="E48" s="15">
        <v>154323</v>
      </c>
    </row>
    <row r="49" spans="2:5" ht="14" customHeight="1" x14ac:dyDescent="0.3">
      <c r="B49" s="103" t="s">
        <v>69</v>
      </c>
      <c r="C49" s="57">
        <v>13224</v>
      </c>
      <c r="D49" s="15">
        <v>8429</v>
      </c>
      <c r="E49" s="15">
        <v>4795</v>
      </c>
    </row>
    <row r="50" spans="2:5" ht="14" customHeight="1" x14ac:dyDescent="0.3">
      <c r="B50" s="103" t="s">
        <v>64</v>
      </c>
      <c r="C50" s="57">
        <v>58929</v>
      </c>
      <c r="D50" s="15">
        <v>14981</v>
      </c>
      <c r="E50" s="15">
        <v>43948</v>
      </c>
    </row>
    <row r="51" spans="2:5" ht="14" customHeight="1" x14ac:dyDescent="0.3">
      <c r="B51" s="103" t="s">
        <v>65</v>
      </c>
      <c r="C51" s="57">
        <v>299232</v>
      </c>
      <c r="D51" s="15">
        <v>40849</v>
      </c>
      <c r="E51" s="15">
        <v>258383</v>
      </c>
    </row>
    <row r="52" spans="2:5" ht="14" customHeight="1" x14ac:dyDescent="0.3">
      <c r="B52" s="103" t="s">
        <v>66</v>
      </c>
      <c r="C52" s="57">
        <v>30353</v>
      </c>
      <c r="D52" s="15">
        <v>17646</v>
      </c>
      <c r="E52" s="15">
        <v>12707</v>
      </c>
    </row>
    <row r="53" spans="2:5" ht="14" customHeight="1" x14ac:dyDescent="0.3">
      <c r="B53" s="103" t="s">
        <v>67</v>
      </c>
      <c r="C53" s="57">
        <v>64286</v>
      </c>
      <c r="D53" s="15">
        <v>18557</v>
      </c>
      <c r="E53" s="15">
        <v>45729</v>
      </c>
    </row>
    <row r="54" spans="2:5" ht="14" customHeight="1" x14ac:dyDescent="0.3">
      <c r="B54" s="105" t="s">
        <v>68</v>
      </c>
      <c r="C54" s="59">
        <v>125</v>
      </c>
      <c r="D54" s="146">
        <v>62</v>
      </c>
      <c r="E54" s="146">
        <v>63</v>
      </c>
    </row>
    <row r="56" spans="2:5" x14ac:dyDescent="0.3">
      <c r="B56" s="107"/>
      <c r="C56" s="6"/>
      <c r="D56" s="6"/>
      <c r="E56" s="6"/>
    </row>
    <row r="57" spans="2:5" ht="14" customHeight="1" x14ac:dyDescent="0.3">
      <c r="B57" s="107"/>
      <c r="C57" s="6"/>
      <c r="D57" s="6"/>
      <c r="E57" s="6"/>
    </row>
  </sheetData>
  <mergeCells count="5">
    <mergeCell ref="C5:C6"/>
    <mergeCell ref="D5:D6"/>
    <mergeCell ref="E5:E6"/>
    <mergeCell ref="B2:E2"/>
    <mergeCell ref="B3:E3"/>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M54"/>
  <sheetViews>
    <sheetView workbookViewId="0">
      <selection activeCell="B35" sqref="B35"/>
    </sheetView>
  </sheetViews>
  <sheetFormatPr defaultColWidth="9.1796875" defaultRowHeight="10" outlineLevelRow="1" x14ac:dyDescent="0.2"/>
  <cols>
    <col min="1" max="1" width="3.90625" style="10" customWidth="1"/>
    <col min="2" max="2" width="57.81640625" style="10" customWidth="1"/>
    <col min="3" max="5" width="7.90625" style="10" customWidth="1"/>
    <col min="6" max="6" width="1" style="10" customWidth="1"/>
    <col min="7" max="9" width="7.90625" style="10" customWidth="1"/>
    <col min="10" max="10" width="1" style="10" customWidth="1"/>
    <col min="11" max="11" width="7.90625" style="11" customWidth="1"/>
    <col min="12" max="12" width="7.90625" style="10" customWidth="1"/>
    <col min="13" max="13" width="7.90625" style="11" customWidth="1"/>
    <col min="14" max="227" width="9.1796875" style="10"/>
    <col min="228" max="228" width="51.1796875" style="10" customWidth="1"/>
    <col min="229" max="236" width="9.81640625" style="10" customWidth="1"/>
    <col min="237" max="483" width="9.1796875" style="10"/>
    <col min="484" max="484" width="51.1796875" style="10" customWidth="1"/>
    <col min="485" max="492" width="9.81640625" style="10" customWidth="1"/>
    <col min="493" max="739" width="9.1796875" style="10"/>
    <col min="740" max="740" width="51.1796875" style="10" customWidth="1"/>
    <col min="741" max="748" width="9.81640625" style="10" customWidth="1"/>
    <col min="749" max="995" width="9.1796875" style="10"/>
    <col min="996" max="996" width="51.1796875" style="10" customWidth="1"/>
    <col min="997" max="1004" width="9.81640625" style="10" customWidth="1"/>
    <col min="1005" max="1251" width="9.1796875" style="10"/>
    <col min="1252" max="1252" width="51.1796875" style="10" customWidth="1"/>
    <col min="1253" max="1260" width="9.81640625" style="10" customWidth="1"/>
    <col min="1261" max="1507" width="9.1796875" style="10"/>
    <col min="1508" max="1508" width="51.1796875" style="10" customWidth="1"/>
    <col min="1509" max="1516" width="9.81640625" style="10" customWidth="1"/>
    <col min="1517" max="1763" width="9.1796875" style="10"/>
    <col min="1764" max="1764" width="51.1796875" style="10" customWidth="1"/>
    <col min="1765" max="1772" width="9.81640625" style="10" customWidth="1"/>
    <col min="1773" max="2019" width="9.1796875" style="10"/>
    <col min="2020" max="2020" width="51.1796875" style="10" customWidth="1"/>
    <col min="2021" max="2028" width="9.81640625" style="10" customWidth="1"/>
    <col min="2029" max="2275" width="9.1796875" style="10"/>
    <col min="2276" max="2276" width="51.1796875" style="10" customWidth="1"/>
    <col min="2277" max="2284" width="9.81640625" style="10" customWidth="1"/>
    <col min="2285" max="2531" width="9.1796875" style="10"/>
    <col min="2532" max="2532" width="51.1796875" style="10" customWidth="1"/>
    <col min="2533" max="2540" width="9.81640625" style="10" customWidth="1"/>
    <col min="2541" max="2787" width="9.1796875" style="10"/>
    <col min="2788" max="2788" width="51.1796875" style="10" customWidth="1"/>
    <col min="2789" max="2796" width="9.81640625" style="10" customWidth="1"/>
    <col min="2797" max="3043" width="9.1796875" style="10"/>
    <col min="3044" max="3044" width="51.1796875" style="10" customWidth="1"/>
    <col min="3045" max="3052" width="9.81640625" style="10" customWidth="1"/>
    <col min="3053" max="3299" width="9.1796875" style="10"/>
    <col min="3300" max="3300" width="51.1796875" style="10" customWidth="1"/>
    <col min="3301" max="3308" width="9.81640625" style="10" customWidth="1"/>
    <col min="3309" max="3555" width="9.1796875" style="10"/>
    <col min="3556" max="3556" width="51.1796875" style="10" customWidth="1"/>
    <col min="3557" max="3564" width="9.81640625" style="10" customWidth="1"/>
    <col min="3565" max="3811" width="9.1796875" style="10"/>
    <col min="3812" max="3812" width="51.1796875" style="10" customWidth="1"/>
    <col min="3813" max="3820" width="9.81640625" style="10" customWidth="1"/>
    <col min="3821" max="4067" width="9.1796875" style="10"/>
    <col min="4068" max="4068" width="51.1796875" style="10" customWidth="1"/>
    <col min="4069" max="4076" width="9.81640625" style="10" customWidth="1"/>
    <col min="4077" max="4323" width="9.1796875" style="10"/>
    <col min="4324" max="4324" width="51.1796875" style="10" customWidth="1"/>
    <col min="4325" max="4332" width="9.81640625" style="10" customWidth="1"/>
    <col min="4333" max="4579" width="9.1796875" style="10"/>
    <col min="4580" max="4580" width="51.1796875" style="10" customWidth="1"/>
    <col min="4581" max="4588" width="9.81640625" style="10" customWidth="1"/>
    <col min="4589" max="4835" width="9.1796875" style="10"/>
    <col min="4836" max="4836" width="51.1796875" style="10" customWidth="1"/>
    <col min="4837" max="4844" width="9.81640625" style="10" customWidth="1"/>
    <col min="4845" max="5091" width="9.1796875" style="10"/>
    <col min="5092" max="5092" width="51.1796875" style="10" customWidth="1"/>
    <col min="5093" max="5100" width="9.81640625" style="10" customWidth="1"/>
    <col min="5101" max="5347" width="9.1796875" style="10"/>
    <col min="5348" max="5348" width="51.1796875" style="10" customWidth="1"/>
    <col min="5349" max="5356" width="9.81640625" style="10" customWidth="1"/>
    <col min="5357" max="5603" width="9.1796875" style="10"/>
    <col min="5604" max="5604" width="51.1796875" style="10" customWidth="1"/>
    <col min="5605" max="5612" width="9.81640625" style="10" customWidth="1"/>
    <col min="5613" max="5859" width="9.1796875" style="10"/>
    <col min="5860" max="5860" width="51.1796875" style="10" customWidth="1"/>
    <col min="5861" max="5868" width="9.81640625" style="10" customWidth="1"/>
    <col min="5869" max="6115" width="9.1796875" style="10"/>
    <col min="6116" max="6116" width="51.1796875" style="10" customWidth="1"/>
    <col min="6117" max="6124" width="9.81640625" style="10" customWidth="1"/>
    <col min="6125" max="6371" width="9.1796875" style="10"/>
    <col min="6372" max="6372" width="51.1796875" style="10" customWidth="1"/>
    <col min="6373" max="6380" width="9.81640625" style="10" customWidth="1"/>
    <col min="6381" max="6627" width="9.1796875" style="10"/>
    <col min="6628" max="6628" width="51.1796875" style="10" customWidth="1"/>
    <col min="6629" max="6636" width="9.81640625" style="10" customWidth="1"/>
    <col min="6637" max="6883" width="9.1796875" style="10"/>
    <col min="6884" max="6884" width="51.1796875" style="10" customWidth="1"/>
    <col min="6885" max="6892" width="9.81640625" style="10" customWidth="1"/>
    <col min="6893" max="7139" width="9.1796875" style="10"/>
    <col min="7140" max="7140" width="51.1796875" style="10" customWidth="1"/>
    <col min="7141" max="7148" width="9.81640625" style="10" customWidth="1"/>
    <col min="7149" max="7395" width="9.1796875" style="10"/>
    <col min="7396" max="7396" width="51.1796875" style="10" customWidth="1"/>
    <col min="7397" max="7404" width="9.81640625" style="10" customWidth="1"/>
    <col min="7405" max="7651" width="9.1796875" style="10"/>
    <col min="7652" max="7652" width="51.1796875" style="10" customWidth="1"/>
    <col min="7653" max="7660" width="9.81640625" style="10" customWidth="1"/>
    <col min="7661" max="7907" width="9.1796875" style="10"/>
    <col min="7908" max="7908" width="51.1796875" style="10" customWidth="1"/>
    <col min="7909" max="7916" width="9.81640625" style="10" customWidth="1"/>
    <col min="7917" max="8163" width="9.1796875" style="10"/>
    <col min="8164" max="8164" width="51.1796875" style="10" customWidth="1"/>
    <col min="8165" max="8172" width="9.81640625" style="10" customWidth="1"/>
    <col min="8173" max="8419" width="9.1796875" style="10"/>
    <col min="8420" max="8420" width="51.1796875" style="10" customWidth="1"/>
    <col min="8421" max="8428" width="9.81640625" style="10" customWidth="1"/>
    <col min="8429" max="8675" width="9.1796875" style="10"/>
    <col min="8676" max="8676" width="51.1796875" style="10" customWidth="1"/>
    <col min="8677" max="8684" width="9.81640625" style="10" customWidth="1"/>
    <col min="8685" max="8931" width="9.1796875" style="10"/>
    <col min="8932" max="8932" width="51.1796875" style="10" customWidth="1"/>
    <col min="8933" max="8940" width="9.81640625" style="10" customWidth="1"/>
    <col min="8941" max="9187" width="9.1796875" style="10"/>
    <col min="9188" max="9188" width="51.1796875" style="10" customWidth="1"/>
    <col min="9189" max="9196" width="9.81640625" style="10" customWidth="1"/>
    <col min="9197" max="9443" width="9.1796875" style="10"/>
    <col min="9444" max="9444" width="51.1796875" style="10" customWidth="1"/>
    <col min="9445" max="9452" width="9.81640625" style="10" customWidth="1"/>
    <col min="9453" max="9699" width="9.1796875" style="10"/>
    <col min="9700" max="9700" width="51.1796875" style="10" customWidth="1"/>
    <col min="9701" max="9708" width="9.81640625" style="10" customWidth="1"/>
    <col min="9709" max="9955" width="9.1796875" style="10"/>
    <col min="9956" max="9956" width="51.1796875" style="10" customWidth="1"/>
    <col min="9957" max="9964" width="9.81640625" style="10" customWidth="1"/>
    <col min="9965" max="10211" width="9.1796875" style="10"/>
    <col min="10212" max="10212" width="51.1796875" style="10" customWidth="1"/>
    <col min="10213" max="10220" width="9.81640625" style="10" customWidth="1"/>
    <col min="10221" max="10467" width="9.1796875" style="10"/>
    <col min="10468" max="10468" width="51.1796875" style="10" customWidth="1"/>
    <col min="10469" max="10476" width="9.81640625" style="10" customWidth="1"/>
    <col min="10477" max="10723" width="9.1796875" style="10"/>
    <col min="10724" max="10724" width="51.1796875" style="10" customWidth="1"/>
    <col min="10725" max="10732" width="9.81640625" style="10" customWidth="1"/>
    <col min="10733" max="10979" width="9.1796875" style="10"/>
    <col min="10980" max="10980" width="51.1796875" style="10" customWidth="1"/>
    <col min="10981" max="10988" width="9.81640625" style="10" customWidth="1"/>
    <col min="10989" max="11235" width="9.1796875" style="10"/>
    <col min="11236" max="11236" width="51.1796875" style="10" customWidth="1"/>
    <col min="11237" max="11244" width="9.81640625" style="10" customWidth="1"/>
    <col min="11245" max="11491" width="9.1796875" style="10"/>
    <col min="11492" max="11492" width="51.1796875" style="10" customWidth="1"/>
    <col min="11493" max="11500" width="9.81640625" style="10" customWidth="1"/>
    <col min="11501" max="11747" width="9.1796875" style="10"/>
    <col min="11748" max="11748" width="51.1796875" style="10" customWidth="1"/>
    <col min="11749" max="11756" width="9.81640625" style="10" customWidth="1"/>
    <col min="11757" max="12003" width="9.1796875" style="10"/>
    <col min="12004" max="12004" width="51.1796875" style="10" customWidth="1"/>
    <col min="12005" max="12012" width="9.81640625" style="10" customWidth="1"/>
    <col min="12013" max="12259" width="9.1796875" style="10"/>
    <col min="12260" max="12260" width="51.1796875" style="10" customWidth="1"/>
    <col min="12261" max="12268" width="9.81640625" style="10" customWidth="1"/>
    <col min="12269" max="12515" width="9.1796875" style="10"/>
    <col min="12516" max="12516" width="51.1796875" style="10" customWidth="1"/>
    <col min="12517" max="12524" width="9.81640625" style="10" customWidth="1"/>
    <col min="12525" max="12771" width="9.1796875" style="10"/>
    <col min="12772" max="12772" width="51.1796875" style="10" customWidth="1"/>
    <col min="12773" max="12780" width="9.81640625" style="10" customWidth="1"/>
    <col min="12781" max="13027" width="9.1796875" style="10"/>
    <col min="13028" max="13028" width="51.1796875" style="10" customWidth="1"/>
    <col min="13029" max="13036" width="9.81640625" style="10" customWidth="1"/>
    <col min="13037" max="13283" width="9.1796875" style="10"/>
    <col min="13284" max="13284" width="51.1796875" style="10" customWidth="1"/>
    <col min="13285" max="13292" width="9.81640625" style="10" customWidth="1"/>
    <col min="13293" max="13539" width="9.1796875" style="10"/>
    <col min="13540" max="13540" width="51.1796875" style="10" customWidth="1"/>
    <col min="13541" max="13548" width="9.81640625" style="10" customWidth="1"/>
    <col min="13549" max="13795" width="9.1796875" style="10"/>
    <col min="13796" max="13796" width="51.1796875" style="10" customWidth="1"/>
    <col min="13797" max="13804" width="9.81640625" style="10" customWidth="1"/>
    <col min="13805" max="14051" width="9.1796875" style="10"/>
    <col min="14052" max="14052" width="51.1796875" style="10" customWidth="1"/>
    <col min="14053" max="14060" width="9.81640625" style="10" customWidth="1"/>
    <col min="14061" max="14307" width="9.1796875" style="10"/>
    <col min="14308" max="14308" width="51.1796875" style="10" customWidth="1"/>
    <col min="14309" max="14316" width="9.81640625" style="10" customWidth="1"/>
    <col min="14317" max="14563" width="9.1796875" style="10"/>
    <col min="14564" max="14564" width="51.1796875" style="10" customWidth="1"/>
    <col min="14565" max="14572" width="9.81640625" style="10" customWidth="1"/>
    <col min="14573" max="14819" width="9.1796875" style="10"/>
    <col min="14820" max="14820" width="51.1796875" style="10" customWidth="1"/>
    <col min="14821" max="14828" width="9.81640625" style="10" customWidth="1"/>
    <col min="14829" max="15075" width="9.1796875" style="10"/>
    <col min="15076" max="15076" width="51.1796875" style="10" customWidth="1"/>
    <col min="15077" max="15084" width="9.81640625" style="10" customWidth="1"/>
    <col min="15085" max="15331" width="9.1796875" style="10"/>
    <col min="15332" max="15332" width="51.1796875" style="10" customWidth="1"/>
    <col min="15333" max="15340" width="9.81640625" style="10" customWidth="1"/>
    <col min="15341" max="15587" width="9.1796875" style="10"/>
    <col min="15588" max="15588" width="51.1796875" style="10" customWidth="1"/>
    <col min="15589" max="15596" width="9.81640625" style="10" customWidth="1"/>
    <col min="15597" max="15843" width="9.1796875" style="10"/>
    <col min="15844" max="15844" width="51.1796875" style="10" customWidth="1"/>
    <col min="15845" max="15852" width="9.81640625" style="10" customWidth="1"/>
    <col min="15853" max="16099" width="9.1796875" style="10"/>
    <col min="16100" max="16100" width="51.1796875" style="10" customWidth="1"/>
    <col min="16101" max="16108" width="9.81640625" style="10" customWidth="1"/>
    <col min="16109" max="16384" width="9.1796875" style="10"/>
  </cols>
  <sheetData>
    <row r="1" spans="2:13" s="1" customFormat="1" ht="17.25" customHeight="1" x14ac:dyDescent="0.3">
      <c r="B1" s="40"/>
      <c r="C1" s="41"/>
      <c r="D1" s="42"/>
      <c r="M1" s="36" t="s">
        <v>226</v>
      </c>
    </row>
    <row r="2" spans="2:13" s="1" customFormat="1" ht="28.5" customHeight="1" x14ac:dyDescent="0.3">
      <c r="B2" s="178" t="s">
        <v>341</v>
      </c>
      <c r="C2" s="178"/>
      <c r="D2" s="178"/>
      <c r="E2" s="178"/>
      <c r="F2" s="178"/>
      <c r="G2" s="178"/>
      <c r="H2" s="178"/>
      <c r="I2" s="178"/>
      <c r="J2" s="178"/>
      <c r="K2" s="178"/>
      <c r="L2" s="178"/>
      <c r="M2" s="178"/>
    </row>
    <row r="3" spans="2:13" s="1" customFormat="1" ht="15.75" customHeight="1" x14ac:dyDescent="0.3">
      <c r="B3" s="179" t="s">
        <v>340</v>
      </c>
      <c r="C3" s="179"/>
      <c r="D3" s="179"/>
      <c r="E3" s="179"/>
      <c r="F3" s="179"/>
      <c r="G3" s="179"/>
      <c r="H3" s="179"/>
      <c r="I3" s="179"/>
      <c r="J3" s="179"/>
      <c r="K3" s="179"/>
      <c r="L3" s="179"/>
      <c r="M3" s="179"/>
    </row>
    <row r="4" spans="2:13" x14ac:dyDescent="0.2">
      <c r="B4" s="10" t="s">
        <v>115</v>
      </c>
    </row>
    <row r="5" spans="2:13" ht="20" customHeight="1" x14ac:dyDescent="0.2">
      <c r="B5" s="37" t="s">
        <v>123</v>
      </c>
      <c r="C5" s="198" t="s">
        <v>122</v>
      </c>
      <c r="D5" s="198"/>
      <c r="E5" s="198"/>
      <c r="F5" s="47"/>
      <c r="G5" s="198" t="s">
        <v>124</v>
      </c>
      <c r="H5" s="198"/>
      <c r="I5" s="198"/>
      <c r="J5" s="47"/>
      <c r="K5" s="198" t="s">
        <v>121</v>
      </c>
      <c r="L5" s="198"/>
      <c r="M5" s="198"/>
    </row>
    <row r="6" spans="2:13" ht="18.75" customHeight="1" x14ac:dyDescent="0.25">
      <c r="B6" s="43" t="s">
        <v>46</v>
      </c>
      <c r="C6" s="98">
        <v>2022</v>
      </c>
      <c r="D6" s="98">
        <v>2021</v>
      </c>
      <c r="E6" s="98">
        <v>2020</v>
      </c>
      <c r="F6" s="98"/>
      <c r="G6" s="98">
        <v>2022</v>
      </c>
      <c r="H6" s="98">
        <v>2021</v>
      </c>
      <c r="I6" s="98">
        <v>2020</v>
      </c>
      <c r="J6" s="98"/>
      <c r="K6" s="98">
        <v>2022</v>
      </c>
      <c r="L6" s="98">
        <v>2021</v>
      </c>
      <c r="M6" s="98">
        <v>2020</v>
      </c>
    </row>
    <row r="7" spans="2:13" s="40" customFormat="1" ht="14" customHeight="1" x14ac:dyDescent="0.25">
      <c r="B7" s="40" t="s">
        <v>0</v>
      </c>
      <c r="C7" s="66">
        <f>+'Q13'!C7</f>
        <v>37.649457380642957</v>
      </c>
      <c r="D7" s="66">
        <v>35.6861458324057</v>
      </c>
      <c r="E7" s="66">
        <v>34.576963303797335</v>
      </c>
      <c r="F7" s="66"/>
      <c r="G7" s="63">
        <f>+'Q34'!C7</f>
        <v>33.61236978924731</v>
      </c>
      <c r="H7" s="64">
        <v>32.628858845251813</v>
      </c>
      <c r="I7" s="64">
        <v>29.399565740411806</v>
      </c>
      <c r="J7" s="66"/>
      <c r="K7" s="63">
        <f>+'Q39'!C7:C54</f>
        <v>393.90146245026784</v>
      </c>
      <c r="L7" s="63">
        <v>353.56295278383084</v>
      </c>
      <c r="M7" s="63">
        <v>372.7556946821087</v>
      </c>
    </row>
    <row r="8" spans="2:13" ht="14" customHeight="1" x14ac:dyDescent="0.2">
      <c r="B8" s="10" t="s">
        <v>53</v>
      </c>
      <c r="C8" s="12">
        <f>+'Q13'!C8</f>
        <v>19.768948391276179</v>
      </c>
      <c r="D8" s="13">
        <v>17.568004705190411</v>
      </c>
      <c r="E8" s="13">
        <v>14.973354457727206</v>
      </c>
      <c r="F8" s="13"/>
      <c r="G8" s="20">
        <f>+'Q34'!C8</f>
        <v>21.499931731294399</v>
      </c>
      <c r="H8" s="31">
        <v>20.29762303314358</v>
      </c>
      <c r="I8" s="31">
        <v>22.28886110042334</v>
      </c>
      <c r="J8" s="13"/>
      <c r="K8" s="20">
        <f>+'Q39'!C8:C55</f>
        <v>207.513176144244</v>
      </c>
      <c r="L8" s="20">
        <v>156.26412298573803</v>
      </c>
      <c r="M8" s="20">
        <v>142.99595227950573</v>
      </c>
    </row>
    <row r="9" spans="2:13" ht="14" customHeight="1" x14ac:dyDescent="0.2">
      <c r="B9" s="10" t="s">
        <v>47</v>
      </c>
      <c r="C9" s="12">
        <f>+'Q13'!C9</f>
        <v>51.146263182026594</v>
      </c>
      <c r="D9" s="13">
        <v>44.026763990267639</v>
      </c>
      <c r="E9" s="13">
        <v>34.27592116538132</v>
      </c>
      <c r="F9" s="13"/>
      <c r="G9" s="20">
        <f>+'Q34'!C9</f>
        <v>36.944867772299339</v>
      </c>
      <c r="H9" s="31">
        <v>38.210555402044847</v>
      </c>
      <c r="I9" s="31">
        <v>35.033928571428589</v>
      </c>
      <c r="J9" s="13"/>
      <c r="K9" s="20">
        <f>+'Q39'!C9:C56</f>
        <v>457.45214879017715</v>
      </c>
      <c r="L9" s="20">
        <v>446.82510013351157</v>
      </c>
      <c r="M9" s="20">
        <v>575.14810045074069</v>
      </c>
    </row>
    <row r="10" spans="2:13" ht="14" customHeight="1" x14ac:dyDescent="0.2">
      <c r="B10" s="10" t="s">
        <v>48</v>
      </c>
      <c r="C10" s="12">
        <f>+'Q13'!C10</f>
        <v>43.481615731053743</v>
      </c>
      <c r="D10" s="13">
        <v>40.030064204358325</v>
      </c>
      <c r="E10" s="13">
        <v>37.646823765998128</v>
      </c>
      <c r="F10" s="13"/>
      <c r="G10" s="20">
        <f>+'Q34'!C10</f>
        <v>33.563287561448711</v>
      </c>
      <c r="H10" s="31">
        <v>32.622243672767837</v>
      </c>
      <c r="I10" s="31">
        <v>28.376374799901651</v>
      </c>
      <c r="J10" s="13"/>
      <c r="K10" s="20">
        <f>+'Q39'!C10:C57</f>
        <v>393.19321148825071</v>
      </c>
      <c r="L10" s="31">
        <v>321.80298515567199</v>
      </c>
      <c r="M10" s="31">
        <v>337.8996817528938</v>
      </c>
    </row>
    <row r="11" spans="2:13" s="99" customFormat="1" ht="14" hidden="1" customHeight="1" outlineLevel="1" x14ac:dyDescent="0.35">
      <c r="B11" s="100" t="s">
        <v>291</v>
      </c>
      <c r="C11" s="119">
        <f>+'Q13'!C11</f>
        <v>45.150587034201124</v>
      </c>
      <c r="D11" s="111">
        <v>44.26574918653651</v>
      </c>
      <c r="E11" s="111">
        <v>41.110483521391323</v>
      </c>
      <c r="F11" s="111"/>
      <c r="G11" s="117">
        <f>+'Q34'!C11</f>
        <v>22.263171283211108</v>
      </c>
      <c r="H11" s="111">
        <v>36.695698017714463</v>
      </c>
      <c r="I11" s="111">
        <v>20.206952743074336</v>
      </c>
      <c r="J11" s="139"/>
      <c r="K11" s="117">
        <f>+'Q39'!C11:C58</f>
        <v>272.15384615384647</v>
      </c>
      <c r="L11" s="111">
        <v>171.61279039415294</v>
      </c>
      <c r="M11" s="111">
        <v>170.48022598870043</v>
      </c>
    </row>
    <row r="12" spans="2:13" s="99" customFormat="1" ht="14" hidden="1" customHeight="1" outlineLevel="1" x14ac:dyDescent="0.35">
      <c r="B12" s="100" t="s">
        <v>292</v>
      </c>
      <c r="C12" s="119">
        <f>+'Q13'!C12</f>
        <v>43.928468416498411</v>
      </c>
      <c r="D12" s="111">
        <v>51.465570719602979</v>
      </c>
      <c r="E12" s="111">
        <v>45.761138613861384</v>
      </c>
      <c r="F12" s="111"/>
      <c r="G12" s="117">
        <f>+'Q34'!C12</f>
        <v>23.533650689428853</v>
      </c>
      <c r="H12" s="111">
        <v>17.857767063432341</v>
      </c>
      <c r="I12" s="111">
        <v>20.605476673428104</v>
      </c>
      <c r="J12" s="139"/>
      <c r="K12" s="117">
        <f>+'Q39'!C12:C59</f>
        <v>561.59904875148607</v>
      </c>
      <c r="L12" s="111">
        <v>371.71838074398249</v>
      </c>
      <c r="M12" s="111">
        <v>182.21463289843948</v>
      </c>
    </row>
    <row r="13" spans="2:13" s="99" customFormat="1" ht="14" hidden="1" customHeight="1" outlineLevel="1" x14ac:dyDescent="0.35">
      <c r="B13" s="100" t="s">
        <v>293</v>
      </c>
      <c r="C13" s="119">
        <f>+'Q13'!C13</f>
        <v>70.912951167728238</v>
      </c>
      <c r="D13" s="111">
        <v>91.612903225806448</v>
      </c>
      <c r="E13" s="111">
        <v>96.509240246406563</v>
      </c>
      <c r="F13" s="111"/>
      <c r="G13" s="117">
        <f>+'Q34'!C13</f>
        <v>53.236526946107773</v>
      </c>
      <c r="H13" s="111">
        <v>39.239436619718283</v>
      </c>
      <c r="I13" s="111">
        <v>32.72978723404254</v>
      </c>
      <c r="J13" s="139"/>
      <c r="K13" s="117">
        <f>+'Q39'!C13:C60</f>
        <v>974.31137724550899</v>
      </c>
      <c r="L13" s="111">
        <v>553.04225352112678</v>
      </c>
      <c r="M13" s="111">
        <v>724.38936170212764</v>
      </c>
    </row>
    <row r="14" spans="2:13" s="99" customFormat="1" ht="14" hidden="1" customHeight="1" outlineLevel="1" x14ac:dyDescent="0.35">
      <c r="B14" s="100" t="s">
        <v>294</v>
      </c>
      <c r="C14" s="119">
        <f>+'Q13'!C14</f>
        <v>39.628850015726698</v>
      </c>
      <c r="D14" s="111">
        <v>32.956003901637658</v>
      </c>
      <c r="E14" s="111">
        <v>31.32169833208734</v>
      </c>
      <c r="F14" s="111"/>
      <c r="G14" s="117">
        <f>+'Q34'!C14</f>
        <v>28.515538189144877</v>
      </c>
      <c r="H14" s="111">
        <v>28.491549186073804</v>
      </c>
      <c r="I14" s="111">
        <v>22.602469135802455</v>
      </c>
      <c r="J14" s="139"/>
      <c r="K14" s="117">
        <f>+'Q39'!C14:C61</f>
        <v>299.68998194945874</v>
      </c>
      <c r="L14" s="111">
        <v>328.45450874831772</v>
      </c>
      <c r="M14" s="111">
        <v>218.9412556808619</v>
      </c>
    </row>
    <row r="15" spans="2:13" s="99" customFormat="1" ht="14" hidden="1" customHeight="1" outlineLevel="1" x14ac:dyDescent="0.35">
      <c r="B15" s="100" t="s">
        <v>295</v>
      </c>
      <c r="C15" s="119">
        <f>+'Q13'!C15</f>
        <v>25.569481155890827</v>
      </c>
      <c r="D15" s="111">
        <v>21.926576144104605</v>
      </c>
      <c r="E15" s="111">
        <v>19.849106358042778</v>
      </c>
      <c r="F15" s="111"/>
      <c r="G15" s="117">
        <f>+'Q34'!C15</f>
        <v>37.82954875428355</v>
      </c>
      <c r="H15" s="111">
        <v>39.197386711148035</v>
      </c>
      <c r="I15" s="111">
        <v>48.974684478559212</v>
      </c>
      <c r="J15" s="139"/>
      <c r="K15" s="117">
        <f>+'Q39'!C15:C62</f>
        <v>310.77043145339428</v>
      </c>
      <c r="L15" s="111">
        <v>182.22314578005123</v>
      </c>
      <c r="M15" s="111">
        <v>134.97158200939802</v>
      </c>
    </row>
    <row r="16" spans="2:13" s="99" customFormat="1" ht="14" hidden="1" customHeight="1" outlineLevel="1" x14ac:dyDescent="0.35">
      <c r="B16" s="100" t="s">
        <v>296</v>
      </c>
      <c r="C16" s="119">
        <f>+'Q13'!C16</f>
        <v>24.351931932399896</v>
      </c>
      <c r="D16" s="111">
        <v>21.052114060963621</v>
      </c>
      <c r="E16" s="111">
        <v>15.669683368896084</v>
      </c>
      <c r="F16" s="111"/>
      <c r="G16" s="117">
        <f>+'Q34'!C16</f>
        <v>33.480898444999191</v>
      </c>
      <c r="H16" s="111">
        <v>28.637669313404977</v>
      </c>
      <c r="I16" s="111">
        <v>24.315229300360002</v>
      </c>
      <c r="J16" s="139"/>
      <c r="K16" s="117">
        <f>+'Q39'!C16:C63</f>
        <v>211.66774891774898</v>
      </c>
      <c r="L16" s="111">
        <v>199.68350785340311</v>
      </c>
      <c r="M16" s="111">
        <v>241.27768195929636</v>
      </c>
    </row>
    <row r="17" spans="2:13" s="99" customFormat="1" ht="14" hidden="1" customHeight="1" outlineLevel="1" x14ac:dyDescent="0.35">
      <c r="B17" s="100" t="s">
        <v>297</v>
      </c>
      <c r="C17" s="119">
        <f>+'Q13'!C17</f>
        <v>43.454304416273096</v>
      </c>
      <c r="D17" s="111">
        <v>31.160807518273582</v>
      </c>
      <c r="E17" s="111">
        <v>37.014199487602589</v>
      </c>
      <c r="F17" s="111"/>
      <c r="G17" s="117">
        <f>+'Q34'!C17</f>
        <v>30.762608446944583</v>
      </c>
      <c r="H17" s="111">
        <v>29.906869589500271</v>
      </c>
      <c r="I17" s="111">
        <v>17.509033317691213</v>
      </c>
      <c r="J17" s="139"/>
      <c r="K17" s="117">
        <f>+'Q39'!C17:C64</f>
        <v>293.01548095320908</v>
      </c>
      <c r="L17" s="111">
        <v>214.95040627626807</v>
      </c>
      <c r="M17" s="111">
        <v>412.61252485089466</v>
      </c>
    </row>
    <row r="18" spans="2:13" s="99" customFormat="1" ht="14" hidden="1" customHeight="1" outlineLevel="1" x14ac:dyDescent="0.35">
      <c r="B18" s="100" t="s">
        <v>298</v>
      </c>
      <c r="C18" s="119">
        <f>+'Q13'!C18</f>
        <v>51.458628665224204</v>
      </c>
      <c r="D18" s="111">
        <v>51.838634600465468</v>
      </c>
      <c r="E18" s="111">
        <v>57.34359054870869</v>
      </c>
      <c r="F18" s="111"/>
      <c r="G18" s="117">
        <f>+'Q34'!C18</f>
        <v>42.245034072785245</v>
      </c>
      <c r="H18" s="111">
        <v>31.635588147261259</v>
      </c>
      <c r="I18" s="111">
        <v>39.139630390143687</v>
      </c>
      <c r="J18" s="139"/>
      <c r="K18" s="117">
        <f>+'Q39'!C18:C65</f>
        <v>336.71665603063155</v>
      </c>
      <c r="L18" s="111">
        <v>490.40867003367032</v>
      </c>
      <c r="M18" s="111">
        <v>149.12826198192059</v>
      </c>
    </row>
    <row r="19" spans="2:13" s="99" customFormat="1" ht="14" hidden="1" customHeight="1" outlineLevel="1" x14ac:dyDescent="0.35">
      <c r="B19" s="100" t="s">
        <v>299</v>
      </c>
      <c r="C19" s="119">
        <f>+'Q13'!C19</f>
        <v>33.44232515894641</v>
      </c>
      <c r="D19" s="111">
        <v>31.395902810862314</v>
      </c>
      <c r="E19" s="111">
        <v>25.836206093356939</v>
      </c>
      <c r="F19" s="111"/>
      <c r="G19" s="117">
        <f>+'Q34'!C19</f>
        <v>30.351439435089691</v>
      </c>
      <c r="H19" s="111">
        <v>35.457966616084931</v>
      </c>
      <c r="I19" s="111">
        <v>23.568337540569786</v>
      </c>
      <c r="J19" s="139"/>
      <c r="K19" s="117">
        <f>+'Q39'!C19:C66</f>
        <v>811.34471153846141</v>
      </c>
      <c r="L19" s="111">
        <v>550.69945652173908</v>
      </c>
      <c r="M19" s="111">
        <v>393.02613941018751</v>
      </c>
    </row>
    <row r="20" spans="2:13" s="99" customFormat="1" ht="14" hidden="1" customHeight="1" outlineLevel="1" x14ac:dyDescent="0.35">
      <c r="B20" s="100" t="s">
        <v>300</v>
      </c>
      <c r="C20" s="119">
        <f>+'Q13'!C20</f>
        <v>70.969945355191257</v>
      </c>
      <c r="D20" s="111">
        <v>71.341925701288858</v>
      </c>
      <c r="E20" s="111">
        <v>72.607879924953096</v>
      </c>
      <c r="F20" s="111"/>
      <c r="G20" s="117">
        <f>+'Q34'!C20</f>
        <v>36.515880654475502</v>
      </c>
      <c r="H20" s="111">
        <v>34.690754516471799</v>
      </c>
      <c r="I20" s="111">
        <v>45.659776055124922</v>
      </c>
      <c r="J20" s="139"/>
      <c r="K20" s="117">
        <f>+'Q39'!C20:C67</f>
        <v>1294.7245098039216</v>
      </c>
      <c r="L20" s="111">
        <v>1237.3250807319698</v>
      </c>
      <c r="M20" s="111">
        <v>1216.6480144404331</v>
      </c>
    </row>
    <row r="21" spans="2:13" s="99" customFormat="1" ht="14" hidden="1" customHeight="1" outlineLevel="1" x14ac:dyDescent="0.35">
      <c r="B21" s="100" t="s">
        <v>301</v>
      </c>
      <c r="C21" s="119">
        <f>+'Q13'!C21</f>
        <v>65.566692367000769</v>
      </c>
      <c r="D21" s="111">
        <v>59.131905298759868</v>
      </c>
      <c r="E21" s="111">
        <v>58.538454986798392</v>
      </c>
      <c r="F21" s="111"/>
      <c r="G21" s="117">
        <f>+'Q34'!C21</f>
        <v>51.365239887111905</v>
      </c>
      <c r="H21" s="111">
        <v>44.971673702846267</v>
      </c>
      <c r="I21" s="111">
        <v>29.213589407827691</v>
      </c>
      <c r="J21" s="139"/>
      <c r="K21" s="117">
        <f>+'Q39'!C21:C68</f>
        <v>421.55589340010738</v>
      </c>
      <c r="L21" s="111">
        <v>390.8008440514468</v>
      </c>
      <c r="M21" s="111">
        <v>368.71899791231743</v>
      </c>
    </row>
    <row r="22" spans="2:13" s="99" customFormat="1" ht="14" hidden="1" customHeight="1" outlineLevel="1" x14ac:dyDescent="0.35">
      <c r="B22" s="100" t="s">
        <v>302</v>
      </c>
      <c r="C22" s="117">
        <f>+'Q13'!C22</f>
        <v>76.229668822261402</v>
      </c>
      <c r="D22" s="117">
        <v>76.13305613305613</v>
      </c>
      <c r="E22" s="117">
        <v>76.504021447721186</v>
      </c>
      <c r="F22" s="117"/>
      <c r="G22" s="117">
        <f>+'Q34'!C22</f>
        <v>34.172879177378178</v>
      </c>
      <c r="H22" s="117">
        <v>30.993719279082651</v>
      </c>
      <c r="I22" s="117">
        <v>32.610456966638893</v>
      </c>
      <c r="J22" s="139"/>
      <c r="K22" s="117">
        <f>+'Q39'!C22:C69</f>
        <v>520.32037957523698</v>
      </c>
      <c r="L22" s="117">
        <v>491.95224849327747</v>
      </c>
      <c r="M22" s="117">
        <v>843.23217636022514</v>
      </c>
    </row>
    <row r="23" spans="2:13" s="99" customFormat="1" ht="14" hidden="1" customHeight="1" outlineLevel="1" x14ac:dyDescent="0.35">
      <c r="B23" s="100" t="s">
        <v>303</v>
      </c>
      <c r="C23" s="117">
        <f>+'Q13'!C23</f>
        <v>62.023822298529886</v>
      </c>
      <c r="D23" s="117">
        <v>61.031606077048295</v>
      </c>
      <c r="E23" s="117">
        <v>54.009786597798012</v>
      </c>
      <c r="F23" s="117"/>
      <c r="G23" s="117">
        <f>+'Q34'!C23</f>
        <v>35.588177623991079</v>
      </c>
      <c r="H23" s="117">
        <v>31.663943990664905</v>
      </c>
      <c r="I23" s="117">
        <v>30.456713225116449</v>
      </c>
      <c r="J23" s="139"/>
      <c r="K23" s="117">
        <f>+'Q39'!C23:C70</f>
        <v>426.42936970991843</v>
      </c>
      <c r="L23" s="117">
        <v>400.20456627978007</v>
      </c>
      <c r="M23" s="117">
        <v>723.93450771779942</v>
      </c>
    </row>
    <row r="24" spans="2:13" s="99" customFormat="1" ht="14" hidden="1" customHeight="1" outlineLevel="1" x14ac:dyDescent="0.35">
      <c r="B24" s="100" t="s">
        <v>304</v>
      </c>
      <c r="C24" s="117">
        <f>+'Q13'!C24</f>
        <v>40.158393866020987</v>
      </c>
      <c r="D24" s="117">
        <v>34.223615356717268</v>
      </c>
      <c r="E24" s="117">
        <v>34.501775529968789</v>
      </c>
      <c r="F24" s="117"/>
      <c r="G24" s="117">
        <f>+'Q34'!C24</f>
        <v>30.648725034543467</v>
      </c>
      <c r="H24" s="117">
        <v>29.162818863068548</v>
      </c>
      <c r="I24" s="117">
        <v>23.414814814814846</v>
      </c>
      <c r="J24" s="139"/>
      <c r="K24" s="117">
        <f>+'Q39'!C24:C71</f>
        <v>304.30608195257452</v>
      </c>
      <c r="L24" s="117">
        <v>312.72223618090482</v>
      </c>
      <c r="M24" s="117">
        <v>363.18894687541808</v>
      </c>
    </row>
    <row r="25" spans="2:13" s="99" customFormat="1" ht="14" hidden="1" customHeight="1" outlineLevel="1" x14ac:dyDescent="0.35">
      <c r="B25" s="100" t="s">
        <v>305</v>
      </c>
      <c r="C25" s="119">
        <f>+'Q13'!C25</f>
        <v>63.334422302079929</v>
      </c>
      <c r="D25" s="111">
        <v>55.3775487340354</v>
      </c>
      <c r="E25" s="111">
        <v>52.501450957632031</v>
      </c>
      <c r="F25" s="111"/>
      <c r="G25" s="117">
        <f>+'Q34'!C25</f>
        <v>30.912310866575105</v>
      </c>
      <c r="H25" s="111">
        <v>26.291523366376712</v>
      </c>
      <c r="I25" s="111">
        <v>23.114746849436244</v>
      </c>
      <c r="J25" s="139"/>
      <c r="K25" s="117">
        <f>+'Q39'!C25:C72</f>
        <v>533.82906574394428</v>
      </c>
      <c r="L25" s="111">
        <v>279.83745853534077</v>
      </c>
      <c r="M25" s="111">
        <v>270.49912942542079</v>
      </c>
    </row>
    <row r="26" spans="2:13" s="99" customFormat="1" ht="14" hidden="1" customHeight="1" outlineLevel="1" x14ac:dyDescent="0.35">
      <c r="B26" s="100" t="s">
        <v>306</v>
      </c>
      <c r="C26" s="119">
        <f>+'Q13'!C26</f>
        <v>37.471272889020682</v>
      </c>
      <c r="D26" s="111">
        <v>34.545052831316688</v>
      </c>
      <c r="E26" s="111">
        <v>33.593256059009484</v>
      </c>
      <c r="F26" s="111"/>
      <c r="G26" s="117">
        <f>+'Q34'!C26</f>
        <v>34.266231410953701</v>
      </c>
      <c r="H26" s="111">
        <v>27.282505643340762</v>
      </c>
      <c r="I26" s="111">
        <v>23.88735100376427</v>
      </c>
      <c r="J26" s="139"/>
      <c r="K26" s="117">
        <f>+'Q39'!C26:C73</f>
        <v>389.06667946502881</v>
      </c>
      <c r="L26" s="111">
        <v>310.84849356439179</v>
      </c>
      <c r="M26" s="111">
        <v>238.26361608748849</v>
      </c>
    </row>
    <row r="27" spans="2:13" s="99" customFormat="1" ht="14" hidden="1" customHeight="1" outlineLevel="1" x14ac:dyDescent="0.35">
      <c r="B27" s="100" t="s">
        <v>307</v>
      </c>
      <c r="C27" s="119">
        <f>+'Q13'!C27</f>
        <v>65.006026516673359</v>
      </c>
      <c r="D27" s="111">
        <v>65.890128046261879</v>
      </c>
      <c r="E27" s="111">
        <v>60.061394296792955</v>
      </c>
      <c r="F27" s="111"/>
      <c r="G27" s="117">
        <f>+'Q34'!C27</f>
        <v>21.351297898640397</v>
      </c>
      <c r="H27" s="111">
        <v>21.306043129388055</v>
      </c>
      <c r="I27" s="111">
        <v>19.173100201748557</v>
      </c>
      <c r="J27" s="139"/>
      <c r="K27" s="117">
        <f>+'Q39'!C27:C74</f>
        <v>308.93415106520331</v>
      </c>
      <c r="L27" s="111">
        <v>249.21214970848217</v>
      </c>
      <c r="M27" s="111">
        <v>422.20546505517603</v>
      </c>
    </row>
    <row r="28" spans="2:13" s="99" customFormat="1" ht="14" hidden="1" customHeight="1" outlineLevel="1" x14ac:dyDescent="0.35">
      <c r="B28" s="100" t="s">
        <v>308</v>
      </c>
      <c r="C28" s="119">
        <f>+'Q13'!C28</f>
        <v>67.895910060089165</v>
      </c>
      <c r="D28" s="111">
        <v>59.959441189725105</v>
      </c>
      <c r="E28" s="111">
        <v>56.800425192665429</v>
      </c>
      <c r="F28" s="111"/>
      <c r="G28" s="117">
        <f>+'Q34'!C28</f>
        <v>41.632645778316835</v>
      </c>
      <c r="H28" s="111">
        <v>44.383408493047646</v>
      </c>
      <c r="I28" s="111">
        <v>42.253859829699344</v>
      </c>
      <c r="J28" s="139"/>
      <c r="K28" s="117">
        <f>+'Q39'!C28:C75</f>
        <v>481.5142635658915</v>
      </c>
      <c r="L28" s="111">
        <v>410.77164350376154</v>
      </c>
      <c r="M28" s="111">
        <v>326.56340579710138</v>
      </c>
    </row>
    <row r="29" spans="2:13" s="99" customFormat="1" ht="14" hidden="1" customHeight="1" outlineLevel="1" x14ac:dyDescent="0.35">
      <c r="B29" s="100" t="s">
        <v>309</v>
      </c>
      <c r="C29" s="119">
        <f>+'Q13'!C29</f>
        <v>46.004609260423216</v>
      </c>
      <c r="D29" s="111">
        <v>42.153053651722182</v>
      </c>
      <c r="E29" s="111">
        <v>39.162008714405175</v>
      </c>
      <c r="F29" s="111"/>
      <c r="G29" s="117">
        <f>+'Q34'!C29</f>
        <v>40.373349121049394</v>
      </c>
      <c r="H29" s="111">
        <v>31.458989229494538</v>
      </c>
      <c r="I29" s="111">
        <v>31.156552034164903</v>
      </c>
      <c r="J29" s="139"/>
      <c r="K29" s="117">
        <f>+'Q39'!C29:C76</f>
        <v>567.14561586638774</v>
      </c>
      <c r="L29" s="111">
        <v>376.93380236648528</v>
      </c>
      <c r="M29" s="111">
        <v>361.25432656132449</v>
      </c>
    </row>
    <row r="30" spans="2:13" s="99" customFormat="1" ht="14" hidden="1" customHeight="1" outlineLevel="1" x14ac:dyDescent="0.35">
      <c r="B30" s="100" t="s">
        <v>310</v>
      </c>
      <c r="C30" s="119">
        <f>+'Q13'!C30</f>
        <v>64.876640284616769</v>
      </c>
      <c r="D30" s="111">
        <v>62.118983094592849</v>
      </c>
      <c r="E30" s="111">
        <v>57.263024142312581</v>
      </c>
      <c r="F30" s="111"/>
      <c r="G30" s="117">
        <f>+'Q34'!C30</f>
        <v>44.50935823564506</v>
      </c>
      <c r="H30" s="111">
        <v>42.335092238656792</v>
      </c>
      <c r="I30" s="111">
        <v>34.544179647628148</v>
      </c>
      <c r="J30" s="139"/>
      <c r="K30" s="117">
        <f>+'Q39'!C30:C77</f>
        <v>251.75533568172395</v>
      </c>
      <c r="L30" s="111">
        <v>335.10498509888924</v>
      </c>
      <c r="M30" s="111">
        <v>256.93693428508345</v>
      </c>
    </row>
    <row r="31" spans="2:13" s="99" customFormat="1" ht="14" hidden="1" customHeight="1" outlineLevel="1" x14ac:dyDescent="0.35">
      <c r="B31" s="100" t="s">
        <v>311</v>
      </c>
      <c r="C31" s="119">
        <f>+'Q13'!C31</f>
        <v>54.895727365208543</v>
      </c>
      <c r="D31" s="111">
        <v>48.766025641025642</v>
      </c>
      <c r="E31" s="111">
        <v>61.449541284403672</v>
      </c>
      <c r="F31" s="111"/>
      <c r="G31" s="117">
        <f>+'Q34'!C31</f>
        <v>35.171415334723093</v>
      </c>
      <c r="H31" s="111">
        <v>28.620440354912891</v>
      </c>
      <c r="I31" s="111">
        <v>17.858763810092629</v>
      </c>
      <c r="J31" s="139"/>
      <c r="K31" s="117">
        <f>+'Q39'!C31:C78</f>
        <v>430.75660377358452</v>
      </c>
      <c r="L31" s="111">
        <v>456.60766246362749</v>
      </c>
      <c r="M31" s="111">
        <v>496.6707033069398</v>
      </c>
    </row>
    <row r="32" spans="2:13" s="99" customFormat="1" ht="14" hidden="1" customHeight="1" outlineLevel="1" x14ac:dyDescent="0.35">
      <c r="B32" s="100" t="s">
        <v>312</v>
      </c>
      <c r="C32" s="119">
        <f>+'Q13'!C32</f>
        <v>30.057899090157154</v>
      </c>
      <c r="D32" s="111">
        <v>28.836273488305249</v>
      </c>
      <c r="E32" s="111">
        <v>23.566431107829693</v>
      </c>
      <c r="F32" s="111"/>
      <c r="G32" s="117">
        <f>+'Q34'!C32</f>
        <v>25.503137039075646</v>
      </c>
      <c r="H32" s="111">
        <v>23.171941191128809</v>
      </c>
      <c r="I32" s="111">
        <v>23.84320453528268</v>
      </c>
      <c r="J32" s="139"/>
      <c r="K32" s="117">
        <f>+'Q39'!C32:C79</f>
        <v>176.42449053857354</v>
      </c>
      <c r="L32" s="111">
        <v>89.107587502936411</v>
      </c>
      <c r="M32" s="111">
        <v>47.476614699331847</v>
      </c>
    </row>
    <row r="33" spans="2:13" s="99" customFormat="1" ht="14" hidden="1" customHeight="1" outlineLevel="1" x14ac:dyDescent="0.35">
      <c r="B33" s="100" t="s">
        <v>313</v>
      </c>
      <c r="C33" s="119">
        <f>+'Q13'!C33</f>
        <v>40.851770746809635</v>
      </c>
      <c r="D33" s="111">
        <v>30.479932641032836</v>
      </c>
      <c r="E33" s="111">
        <v>30.893504780745136</v>
      </c>
      <c r="F33" s="111"/>
      <c r="G33" s="117">
        <f>+'Q34'!C33</f>
        <v>32.099260628465892</v>
      </c>
      <c r="H33" s="111">
        <v>30.476058931860074</v>
      </c>
      <c r="I33" s="111">
        <v>43.820437566702296</v>
      </c>
      <c r="J33" s="139"/>
      <c r="K33" s="117">
        <f>+'Q39'!C33:C80</f>
        <v>295.66105140865517</v>
      </c>
      <c r="L33" s="111">
        <v>278.24515393386531</v>
      </c>
      <c r="M33" s="111">
        <v>320.72547332185889</v>
      </c>
    </row>
    <row r="34" spans="2:13" s="99" customFormat="1" ht="14" hidden="1" customHeight="1" outlineLevel="1" x14ac:dyDescent="0.35">
      <c r="B34" s="100" t="s">
        <v>314</v>
      </c>
      <c r="C34" s="119">
        <f>+'Q13'!C34</f>
        <v>42.700270897832816</v>
      </c>
      <c r="D34" s="111">
        <v>37.03011317704123</v>
      </c>
      <c r="E34" s="111">
        <v>32.80278670953912</v>
      </c>
      <c r="F34" s="111"/>
      <c r="G34" s="117">
        <f>+'Q34'!C34</f>
        <v>33.74872550130295</v>
      </c>
      <c r="H34" s="111">
        <v>27.46936826306445</v>
      </c>
      <c r="I34" s="111">
        <v>31.792680934487848</v>
      </c>
      <c r="J34" s="139"/>
      <c r="K34" s="117">
        <f>+'Q39'!C34:C81</f>
        <v>1003.6324084715151</v>
      </c>
      <c r="L34" s="111">
        <v>261.42877173303424</v>
      </c>
      <c r="M34" s="111">
        <v>342.1196498054473</v>
      </c>
    </row>
    <row r="35" spans="2:13" s="1" customFormat="1" ht="14" customHeight="1" collapsed="1" x14ac:dyDescent="0.3">
      <c r="B35" s="101" t="s">
        <v>57</v>
      </c>
      <c r="C35" s="12">
        <f>+'Q13'!C35</f>
        <v>84.813797313797309</v>
      </c>
      <c r="D35" s="12">
        <v>83.815028901734095</v>
      </c>
      <c r="E35" s="12">
        <v>81.297767121234827</v>
      </c>
      <c r="F35" s="79"/>
      <c r="G35" s="20">
        <f>+'Q34'!C35</f>
        <v>51.33651250674879</v>
      </c>
      <c r="H35" s="20">
        <v>37.044827586206033</v>
      </c>
      <c r="I35" s="20">
        <v>28.126267281106124</v>
      </c>
      <c r="K35" s="20">
        <f>+'Q39'!C35:C82</f>
        <v>1154.2868674936017</v>
      </c>
      <c r="L35" s="20">
        <v>1413.5094227335846</v>
      </c>
      <c r="M35" s="20">
        <v>1309.4423501102867</v>
      </c>
    </row>
    <row r="36" spans="2:13" s="1" customFormat="1" ht="14" customHeight="1" x14ac:dyDescent="0.3">
      <c r="B36" s="101" t="s">
        <v>58</v>
      </c>
      <c r="C36" s="12">
        <f>+'Q13'!C36</f>
        <v>62.276161163961952</v>
      </c>
      <c r="D36" s="12">
        <v>59.031061322470357</v>
      </c>
      <c r="E36" s="12">
        <v>54.800108784335052</v>
      </c>
      <c r="F36" s="78"/>
      <c r="G36" s="20">
        <f>+'Q34'!C36</f>
        <v>37.081377063911084</v>
      </c>
      <c r="H36" s="20">
        <v>38.001417128773632</v>
      </c>
      <c r="I36" s="20">
        <v>31.282594824530367</v>
      </c>
      <c r="K36" s="20">
        <f>+'Q39'!C36:C83</f>
        <v>278.76712127878</v>
      </c>
      <c r="L36" s="20">
        <v>209.8473288612301</v>
      </c>
      <c r="M36" s="20">
        <v>452.57927155865059</v>
      </c>
    </row>
    <row r="37" spans="2:13" s="1" customFormat="1" ht="14" customHeight="1" x14ac:dyDescent="0.3">
      <c r="B37" s="103" t="s">
        <v>49</v>
      </c>
      <c r="C37" s="12">
        <f>+'Q13'!C37</f>
        <v>25.693160085941617</v>
      </c>
      <c r="D37" s="12">
        <v>24.076712701660067</v>
      </c>
      <c r="E37" s="12">
        <v>23.306170264807736</v>
      </c>
      <c r="F37" s="78"/>
      <c r="G37" s="20">
        <f>+'Q34'!C37</f>
        <v>27.44295713169819</v>
      </c>
      <c r="H37" s="20">
        <v>25.802338933347844</v>
      </c>
      <c r="I37" s="20">
        <v>23.031797761084007</v>
      </c>
      <c r="K37" s="20">
        <f>+'Q39'!C37:C84</f>
        <v>309.36031571218791</v>
      </c>
      <c r="L37" s="20">
        <v>311.85497411805585</v>
      </c>
      <c r="M37" s="20">
        <v>242.61074233155463</v>
      </c>
    </row>
    <row r="38" spans="2:13" s="1" customFormat="1" ht="14" customHeight="1" x14ac:dyDescent="0.3">
      <c r="B38" s="101" t="s">
        <v>50</v>
      </c>
      <c r="C38" s="12">
        <f>+'Q13'!C38</f>
        <v>42.596502722122722</v>
      </c>
      <c r="D38" s="12">
        <v>41.942739713231511</v>
      </c>
      <c r="E38" s="12">
        <v>39.45890025522143</v>
      </c>
      <c r="F38" s="78"/>
      <c r="G38" s="20">
        <f>+'Q34'!C38</f>
        <v>30.771296737467541</v>
      </c>
      <c r="H38" s="20">
        <v>29.443046826630848</v>
      </c>
      <c r="I38" s="20">
        <v>29.336505726153884</v>
      </c>
      <c r="K38" s="20">
        <f>+'Q39'!C38:C85</f>
        <v>316.62408470339909</v>
      </c>
      <c r="L38" s="20">
        <v>309.11427970614267</v>
      </c>
      <c r="M38" s="20">
        <v>296.18427648738367</v>
      </c>
    </row>
    <row r="39" spans="2:13" s="1" customFormat="1" ht="14" hidden="1" customHeight="1" outlineLevel="1" x14ac:dyDescent="0.3">
      <c r="B39" s="100" t="s">
        <v>315</v>
      </c>
      <c r="C39" s="119">
        <f>+'Q13'!C39</f>
        <v>26.626168763707724</v>
      </c>
      <c r="D39" s="119">
        <v>27.673599614724736</v>
      </c>
      <c r="E39" s="119">
        <v>24.555034091915346</v>
      </c>
      <c r="F39" s="138"/>
      <c r="G39" s="117">
        <f>+'Q34'!C39</f>
        <v>30.116024494661957</v>
      </c>
      <c r="H39" s="117">
        <v>25.351424842288523</v>
      </c>
      <c r="I39" s="117">
        <v>21.088712585647425</v>
      </c>
      <c r="J39" s="138"/>
      <c r="K39" s="117">
        <f>+'Q39'!C39:C86</f>
        <v>661.98514418875595</v>
      </c>
      <c r="L39" s="117">
        <v>466.66546341463408</v>
      </c>
      <c r="M39" s="117">
        <v>458.66618075801779</v>
      </c>
    </row>
    <row r="40" spans="2:13" s="1" customFormat="1" ht="14" hidden="1" customHeight="1" outlineLevel="1" x14ac:dyDescent="0.3">
      <c r="B40" s="100" t="s">
        <v>316</v>
      </c>
      <c r="C40" s="119">
        <f>+'Q13'!C40</f>
        <v>36.415705154810325</v>
      </c>
      <c r="D40" s="119">
        <v>34.737173084748271</v>
      </c>
      <c r="E40" s="119">
        <v>31.350303333541813</v>
      </c>
      <c r="F40" s="138"/>
      <c r="G40" s="117">
        <f>+'Q34'!C40</f>
        <v>28.490703051222919</v>
      </c>
      <c r="H40" s="117">
        <v>28.187210478675198</v>
      </c>
      <c r="I40" s="117">
        <v>26.430455252762822</v>
      </c>
      <c r="J40" s="138"/>
      <c r="K40" s="117">
        <f>+'Q39'!C40:C87</f>
        <v>407.75711307137124</v>
      </c>
      <c r="L40" s="117">
        <v>381.586182067545</v>
      </c>
      <c r="M40" s="117">
        <v>278.35445460344476</v>
      </c>
    </row>
    <row r="41" spans="2:13" s="1" customFormat="1" ht="14" hidden="1" customHeight="1" outlineLevel="1" x14ac:dyDescent="0.3">
      <c r="B41" s="100" t="s">
        <v>317</v>
      </c>
      <c r="C41" s="119">
        <f>+'Q13'!C41</f>
        <v>49.235478729319318</v>
      </c>
      <c r="D41" s="119">
        <v>48.846333214841295</v>
      </c>
      <c r="E41" s="119">
        <v>47.143395006813741</v>
      </c>
      <c r="F41" s="138"/>
      <c r="G41" s="117">
        <f>+'Q34'!C41</f>
        <v>31.725938101900059</v>
      </c>
      <c r="H41" s="117">
        <v>30.417784988450013</v>
      </c>
      <c r="I41" s="117">
        <v>31.335894155813339</v>
      </c>
      <c r="J41" s="138"/>
      <c r="K41" s="117">
        <f>+'Q39'!C41:C88</f>
        <v>262.29554872456663</v>
      </c>
      <c r="L41" s="117">
        <v>274.59201511055051</v>
      </c>
      <c r="M41" s="117">
        <v>286.77288692104838</v>
      </c>
    </row>
    <row r="42" spans="2:13" ht="14" customHeight="1" collapsed="1" x14ac:dyDescent="0.2">
      <c r="B42" s="10" t="s">
        <v>51</v>
      </c>
      <c r="C42" s="12">
        <f>+'Q13'!C42</f>
        <v>46.632610300720373</v>
      </c>
      <c r="D42" s="12">
        <v>48.140045288277307</v>
      </c>
      <c r="E42" s="12">
        <v>44.474167857872168</v>
      </c>
      <c r="F42" s="12"/>
      <c r="G42" s="20">
        <f>+'Q34'!C42</f>
        <v>43.47781248662772</v>
      </c>
      <c r="H42" s="20">
        <v>47.185807534771605</v>
      </c>
      <c r="I42" s="20">
        <v>36.653534750601416</v>
      </c>
      <c r="J42" s="12"/>
      <c r="K42" s="20">
        <f>+'Q39'!C42:C89</f>
        <v>373.2885074741888</v>
      </c>
      <c r="L42" s="20">
        <v>274.35954519396176</v>
      </c>
      <c r="M42" s="20">
        <v>317.94916803803244</v>
      </c>
    </row>
    <row r="43" spans="2:13" ht="14" customHeight="1" x14ac:dyDescent="0.2">
      <c r="B43" s="10" t="s">
        <v>52</v>
      </c>
      <c r="C43" s="12">
        <f>+'Q13'!C43</f>
        <v>23.974440347181389</v>
      </c>
      <c r="D43" s="12">
        <v>22.927387601867959</v>
      </c>
      <c r="E43" s="12">
        <v>25.940290046766496</v>
      </c>
      <c r="F43" s="12"/>
      <c r="G43" s="20">
        <f>+'Q34'!C43</f>
        <v>38.011791648395103</v>
      </c>
      <c r="H43" s="20">
        <v>38.270378209993147</v>
      </c>
      <c r="I43" s="20">
        <v>32.853113106186591</v>
      </c>
      <c r="J43" s="12"/>
      <c r="K43" s="20">
        <f>+'Q39'!C43:C90</f>
        <v>187.26797661807134</v>
      </c>
      <c r="L43" s="20">
        <v>331.77157122130075</v>
      </c>
      <c r="M43" s="20">
        <v>415.15633120031026</v>
      </c>
    </row>
    <row r="44" spans="2:13" ht="14" customHeight="1" x14ac:dyDescent="0.2">
      <c r="B44" s="10" t="s">
        <v>61</v>
      </c>
      <c r="C44" s="12">
        <f>+'Q13'!C44</f>
        <v>46.855877015891465</v>
      </c>
      <c r="D44" s="12">
        <v>44.526643573113205</v>
      </c>
      <c r="E44" s="12">
        <v>43.837968065702334</v>
      </c>
      <c r="F44" s="12"/>
      <c r="G44" s="20">
        <f>+'Q34'!C44</f>
        <v>37.108553513948003</v>
      </c>
      <c r="H44" s="20">
        <v>34.835343775217076</v>
      </c>
      <c r="I44" s="20">
        <v>34.313812744748624</v>
      </c>
      <c r="J44" s="12"/>
      <c r="K44" s="20">
        <f>+'Q39'!C44:C91</f>
        <v>612.6363365333018</v>
      </c>
      <c r="L44" s="20">
        <v>753.36338112904798</v>
      </c>
      <c r="M44" s="20">
        <v>644.88975529351978</v>
      </c>
    </row>
    <row r="45" spans="2:13" ht="14" customHeight="1" x14ac:dyDescent="0.2">
      <c r="B45" s="10" t="s">
        <v>60</v>
      </c>
      <c r="C45" s="12">
        <f>+'Q13'!C45</f>
        <v>72.403288887741539</v>
      </c>
      <c r="D45" s="12">
        <v>67.186206159681589</v>
      </c>
      <c r="E45" s="12">
        <v>75.361861565766119</v>
      </c>
      <c r="F45" s="12"/>
      <c r="G45" s="20">
        <f>+'Q34'!C45</f>
        <v>45.730198063929976</v>
      </c>
      <c r="H45" s="20">
        <v>47.016757777555746</v>
      </c>
      <c r="I45" s="20">
        <v>45.523218896099841</v>
      </c>
      <c r="J45" s="12"/>
      <c r="K45" s="20">
        <f>+'Q39'!C45:C92</f>
        <v>790.8310571996243</v>
      </c>
      <c r="L45" s="20">
        <v>571.68628592215236</v>
      </c>
      <c r="M45" s="20">
        <v>630.0183534054313</v>
      </c>
    </row>
    <row r="46" spans="2:13" ht="14" customHeight="1" x14ac:dyDescent="0.2">
      <c r="B46" s="10" t="s">
        <v>59</v>
      </c>
      <c r="C46" s="12">
        <f>+'Q13'!C46</f>
        <v>19.186763496848453</v>
      </c>
      <c r="D46" s="12">
        <v>16.266387778732305</v>
      </c>
      <c r="E46" s="12">
        <v>16.350970569818411</v>
      </c>
      <c r="F46" s="12"/>
      <c r="G46" s="20">
        <f>+'Q34'!C46</f>
        <v>29.958221746116802</v>
      </c>
      <c r="H46" s="20">
        <v>26.679448909299548</v>
      </c>
      <c r="I46" s="20">
        <v>26.512446146481512</v>
      </c>
      <c r="J46" s="12"/>
      <c r="K46" s="20">
        <f>+'Q39'!C46:C93</f>
        <v>526.19111969111941</v>
      </c>
      <c r="L46" s="20">
        <v>464.97302001740644</v>
      </c>
      <c r="M46" s="20">
        <v>494.62792752982784</v>
      </c>
    </row>
    <row r="47" spans="2:13" ht="14" customHeight="1" x14ac:dyDescent="0.2">
      <c r="B47" s="10" t="s">
        <v>62</v>
      </c>
      <c r="C47" s="12">
        <f>+'Q13'!C47</f>
        <v>39.51028305086875</v>
      </c>
      <c r="D47" s="12">
        <v>37.359450485243187</v>
      </c>
      <c r="E47" s="12">
        <v>35.391495546528532</v>
      </c>
      <c r="F47" s="12"/>
      <c r="G47" s="20">
        <f>+'Q34'!C47</f>
        <v>38.93047473687492</v>
      </c>
      <c r="H47" s="20">
        <v>34.409471495870122</v>
      </c>
      <c r="I47" s="20">
        <v>32.363940778805336</v>
      </c>
      <c r="J47" s="12"/>
      <c r="K47" s="20">
        <f>+'Q39'!C47:C94</f>
        <v>754.97434719350599</v>
      </c>
      <c r="L47" s="20">
        <v>548.0011242783338</v>
      </c>
      <c r="M47" s="20">
        <v>661.55114668101487</v>
      </c>
    </row>
    <row r="48" spans="2:13" ht="14" customHeight="1" x14ac:dyDescent="0.2">
      <c r="B48" s="10" t="s">
        <v>63</v>
      </c>
      <c r="C48" s="12">
        <f>+'Q13'!C48</f>
        <v>28.149729603867208</v>
      </c>
      <c r="D48" s="12">
        <v>28.454028418459032</v>
      </c>
      <c r="E48" s="12">
        <v>29.386064682922246</v>
      </c>
      <c r="F48" s="12"/>
      <c r="G48" s="20">
        <f>+'Q34'!C48</f>
        <v>26.339896312692964</v>
      </c>
      <c r="H48" s="20">
        <v>20.514688265013778</v>
      </c>
      <c r="I48" s="20">
        <v>21.030853351354576</v>
      </c>
      <c r="J48" s="12"/>
      <c r="K48" s="20">
        <f>+'Q39'!C48:C95</f>
        <v>258.41757915444862</v>
      </c>
      <c r="L48" s="20">
        <v>213.80734134784521</v>
      </c>
      <c r="M48" s="20">
        <v>212.11720655569357</v>
      </c>
    </row>
    <row r="49" spans="2:13" ht="14" customHeight="1" x14ac:dyDescent="0.2">
      <c r="B49" s="10" t="s">
        <v>69</v>
      </c>
      <c r="C49" s="12">
        <f>+'Q13'!C49</f>
        <v>31.314277071990322</v>
      </c>
      <c r="D49" s="12">
        <v>27.689638076351013</v>
      </c>
      <c r="E49" s="12">
        <v>23.215578981250502</v>
      </c>
      <c r="F49" s="12"/>
      <c r="G49" s="20">
        <f>+'Q34'!C49</f>
        <v>49.359092006761699</v>
      </c>
      <c r="H49" s="20">
        <v>59.904506117576659</v>
      </c>
      <c r="I49" s="20">
        <v>47.115424610051996</v>
      </c>
      <c r="J49" s="12"/>
      <c r="K49" s="20">
        <f>+'Q39'!C49:C96</f>
        <v>481.86042944785243</v>
      </c>
      <c r="L49" s="20">
        <v>610.23213194868674</v>
      </c>
      <c r="M49" s="20">
        <v>410.76598549769267</v>
      </c>
    </row>
    <row r="50" spans="2:13" ht="14" customHeight="1" x14ac:dyDescent="0.2">
      <c r="B50" s="10" t="s">
        <v>64</v>
      </c>
      <c r="C50" s="12">
        <f>+'Q13'!C50</f>
        <v>31.005107841639941</v>
      </c>
      <c r="D50" s="12">
        <v>27.063104641874503</v>
      </c>
      <c r="E50" s="12">
        <v>27.251384119419718</v>
      </c>
      <c r="F50" s="12"/>
      <c r="G50" s="20">
        <f>+'Q34'!C50</f>
        <v>28.395654315582032</v>
      </c>
      <c r="H50" s="20">
        <v>27.287682014954708</v>
      </c>
      <c r="I50" s="20">
        <v>21.68927607046415</v>
      </c>
      <c r="J50" s="12"/>
      <c r="K50" s="20">
        <f>+'Q39'!C50:C97</f>
        <v>289.40459901178298</v>
      </c>
      <c r="L50" s="20">
        <v>326.47635632953779</v>
      </c>
      <c r="M50" s="20">
        <v>228.94217641547294</v>
      </c>
    </row>
    <row r="51" spans="2:13" ht="14" customHeight="1" x14ac:dyDescent="0.2">
      <c r="B51" s="10" t="s">
        <v>65</v>
      </c>
      <c r="C51" s="12">
        <f>+'Q13'!C51</f>
        <v>36.741725483905462</v>
      </c>
      <c r="D51" s="12">
        <v>30.84903811150626</v>
      </c>
      <c r="E51" s="12">
        <v>29.138209872796793</v>
      </c>
      <c r="F51" s="12"/>
      <c r="G51" s="20">
        <f>+'Q34'!C51</f>
        <v>31.225271276934127</v>
      </c>
      <c r="H51" s="20">
        <v>32.039928743248353</v>
      </c>
      <c r="I51" s="20">
        <v>23.288738865677299</v>
      </c>
      <c r="J51" s="12"/>
      <c r="K51" s="20">
        <f>+'Q39'!C51:C98</f>
        <v>172.81203771667302</v>
      </c>
      <c r="L51" s="20">
        <v>192.65390106449595</v>
      </c>
      <c r="M51" s="20">
        <v>164.78805271516543</v>
      </c>
    </row>
    <row r="52" spans="2:13" ht="14" customHeight="1" x14ac:dyDescent="0.2">
      <c r="B52" s="10" t="s">
        <v>66</v>
      </c>
      <c r="C52" s="12">
        <f>+'Q13'!C52</f>
        <v>23.381543834217375</v>
      </c>
      <c r="D52" s="12">
        <v>19.748793641782573</v>
      </c>
      <c r="E52" s="12">
        <v>23.144896777927841</v>
      </c>
      <c r="F52" s="12"/>
      <c r="G52" s="20">
        <f>+'Q34'!C52</f>
        <v>25.264759757643976</v>
      </c>
      <c r="H52" s="20">
        <v>21.867409270571294</v>
      </c>
      <c r="I52" s="20">
        <v>23.147382460820189</v>
      </c>
      <c r="J52" s="12"/>
      <c r="K52" s="20">
        <f>+'Q39'!C52:C99</f>
        <v>607.46145751118081</v>
      </c>
      <c r="L52" s="20">
        <v>321.43047619047599</v>
      </c>
      <c r="M52" s="20">
        <v>321.96148702861694</v>
      </c>
    </row>
    <row r="53" spans="2:13" ht="14" customHeight="1" x14ac:dyDescent="0.2">
      <c r="B53" s="10" t="s">
        <v>67</v>
      </c>
      <c r="C53" s="12">
        <f>+'Q13'!C53</f>
        <v>27.120990573375231</v>
      </c>
      <c r="D53" s="12">
        <v>23.445393361965412</v>
      </c>
      <c r="E53" s="12">
        <v>21.315393177502784</v>
      </c>
      <c r="F53" s="12"/>
      <c r="G53" s="20">
        <f>+'Q34'!C53</f>
        <v>28.469515342701381</v>
      </c>
      <c r="H53" s="20">
        <v>30.181709713643997</v>
      </c>
      <c r="I53" s="20">
        <v>28.136154200583579</v>
      </c>
      <c r="J53" s="12"/>
      <c r="K53" s="20">
        <f>+'Q39'!C53:C100</f>
        <v>247.31241032998557</v>
      </c>
      <c r="L53" s="20">
        <v>287.22913651712457</v>
      </c>
      <c r="M53" s="20">
        <v>305.3742808798645</v>
      </c>
    </row>
    <row r="54" spans="2:13" ht="14" customHeight="1" x14ac:dyDescent="0.2">
      <c r="B54" s="87" t="s">
        <v>68</v>
      </c>
      <c r="C54" s="131">
        <f>+'Q13'!C54</f>
        <v>20.8</v>
      </c>
      <c r="D54" s="143" t="s">
        <v>100</v>
      </c>
      <c r="E54" s="131" t="s">
        <v>100</v>
      </c>
      <c r="F54" s="131"/>
      <c r="G54" s="51">
        <f>+'Q34'!C54</f>
        <v>13.692307692307692</v>
      </c>
      <c r="H54" s="142" t="s">
        <v>100</v>
      </c>
      <c r="I54" s="51" t="s">
        <v>100</v>
      </c>
      <c r="J54" s="131"/>
      <c r="K54" s="51">
        <f>+'Q39'!C54:C101</f>
        <v>219.99999999999997</v>
      </c>
      <c r="L54" s="142" t="s">
        <v>100</v>
      </c>
      <c r="M54" s="51" t="s">
        <v>100</v>
      </c>
    </row>
  </sheetData>
  <mergeCells count="5">
    <mergeCell ref="K5:M5"/>
    <mergeCell ref="C5:E5"/>
    <mergeCell ref="G5:I5"/>
    <mergeCell ref="B2:M2"/>
    <mergeCell ref="B3:M3"/>
  </mergeCells>
  <pageMargins left="0.31496062992125984" right="0.31496062992125984" top="0.94488188976377963" bottom="0" header="0.27559055118110237"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4"/>
  <sheetViews>
    <sheetView workbookViewId="0">
      <selection activeCell="B35" sqref="B35"/>
    </sheetView>
  </sheetViews>
  <sheetFormatPr defaultColWidth="9.1796875" defaultRowHeight="12.5" outlineLevelRow="1" x14ac:dyDescent="0.3"/>
  <cols>
    <col min="1" max="1" width="3" style="1" customWidth="1"/>
    <col min="2" max="2" width="58" style="102" customWidth="1"/>
    <col min="3" max="3" width="7.1796875" style="3" bestFit="1" customWidth="1"/>
    <col min="4" max="4" width="13.453125" style="3" bestFit="1" customWidth="1"/>
    <col min="5" max="7" width="9.453125" style="3" bestFit="1" customWidth="1"/>
    <col min="8" max="8" width="11.08984375" style="1" bestFit="1" customWidth="1"/>
    <col min="9" max="9" width="11.1796875" style="1" bestFit="1" customWidth="1"/>
    <col min="10" max="10" width="3.1796875" style="1" customWidth="1"/>
    <col min="11" max="156" width="9.1796875" style="1"/>
    <col min="157" max="157" width="51.1796875" style="1" customWidth="1"/>
    <col min="158" max="165" width="9.81640625" style="1" customWidth="1"/>
    <col min="166" max="412" width="9.1796875" style="1"/>
    <col min="413" max="413" width="51.1796875" style="1" customWidth="1"/>
    <col min="414" max="421" width="9.81640625" style="1" customWidth="1"/>
    <col min="422" max="668" width="9.1796875" style="1"/>
    <col min="669" max="669" width="51.1796875" style="1" customWidth="1"/>
    <col min="670" max="677" width="9.81640625" style="1" customWidth="1"/>
    <col min="678" max="924" width="9.1796875" style="1"/>
    <col min="925" max="925" width="51.1796875" style="1" customWidth="1"/>
    <col min="926" max="933" width="9.81640625" style="1" customWidth="1"/>
    <col min="934" max="1180" width="9.1796875" style="1"/>
    <col min="1181" max="1181" width="51.1796875" style="1" customWidth="1"/>
    <col min="1182" max="1189" width="9.81640625" style="1" customWidth="1"/>
    <col min="1190" max="1436" width="9.1796875" style="1"/>
    <col min="1437" max="1437" width="51.1796875" style="1" customWidth="1"/>
    <col min="1438" max="1445" width="9.81640625" style="1" customWidth="1"/>
    <col min="1446" max="1692" width="9.1796875" style="1"/>
    <col min="1693" max="1693" width="51.1796875" style="1" customWidth="1"/>
    <col min="1694" max="1701" width="9.81640625" style="1" customWidth="1"/>
    <col min="1702" max="1948" width="9.1796875" style="1"/>
    <col min="1949" max="1949" width="51.1796875" style="1" customWidth="1"/>
    <col min="1950" max="1957" width="9.81640625" style="1" customWidth="1"/>
    <col min="1958" max="2204" width="9.1796875" style="1"/>
    <col min="2205" max="2205" width="51.1796875" style="1" customWidth="1"/>
    <col min="2206" max="2213" width="9.81640625" style="1" customWidth="1"/>
    <col min="2214" max="2460" width="9.1796875" style="1"/>
    <col min="2461" max="2461" width="51.1796875" style="1" customWidth="1"/>
    <col min="2462" max="2469" width="9.81640625" style="1" customWidth="1"/>
    <col min="2470" max="2716" width="9.1796875" style="1"/>
    <col min="2717" max="2717" width="51.1796875" style="1" customWidth="1"/>
    <col min="2718" max="2725" width="9.81640625" style="1" customWidth="1"/>
    <col min="2726" max="2972" width="9.1796875" style="1"/>
    <col min="2973" max="2973" width="51.1796875" style="1" customWidth="1"/>
    <col min="2974" max="2981" width="9.81640625" style="1" customWidth="1"/>
    <col min="2982" max="3228" width="9.1796875" style="1"/>
    <col min="3229" max="3229" width="51.1796875" style="1" customWidth="1"/>
    <col min="3230" max="3237" width="9.81640625" style="1" customWidth="1"/>
    <col min="3238" max="3484" width="9.1796875" style="1"/>
    <col min="3485" max="3485" width="51.1796875" style="1" customWidth="1"/>
    <col min="3486" max="3493" width="9.81640625" style="1" customWidth="1"/>
    <col min="3494" max="3740" width="9.1796875" style="1"/>
    <col min="3741" max="3741" width="51.1796875" style="1" customWidth="1"/>
    <col min="3742" max="3749" width="9.81640625" style="1" customWidth="1"/>
    <col min="3750" max="3996" width="9.1796875" style="1"/>
    <col min="3997" max="3997" width="51.1796875" style="1" customWidth="1"/>
    <col min="3998" max="4005" width="9.81640625" style="1" customWidth="1"/>
    <col min="4006" max="4252" width="9.1796875" style="1"/>
    <col min="4253" max="4253" width="51.1796875" style="1" customWidth="1"/>
    <col min="4254" max="4261" width="9.81640625" style="1" customWidth="1"/>
    <col min="4262" max="4508" width="9.1796875" style="1"/>
    <col min="4509" max="4509" width="51.1796875" style="1" customWidth="1"/>
    <col min="4510" max="4517" width="9.81640625" style="1" customWidth="1"/>
    <col min="4518" max="4764" width="9.1796875" style="1"/>
    <col min="4765" max="4765" width="51.1796875" style="1" customWidth="1"/>
    <col min="4766" max="4773" width="9.81640625" style="1" customWidth="1"/>
    <col min="4774" max="5020" width="9.1796875" style="1"/>
    <col min="5021" max="5021" width="51.1796875" style="1" customWidth="1"/>
    <col min="5022" max="5029" width="9.81640625" style="1" customWidth="1"/>
    <col min="5030" max="5276" width="9.1796875" style="1"/>
    <col min="5277" max="5277" width="51.1796875" style="1" customWidth="1"/>
    <col min="5278" max="5285" width="9.81640625" style="1" customWidth="1"/>
    <col min="5286" max="5532" width="9.1796875" style="1"/>
    <col min="5533" max="5533" width="51.1796875" style="1" customWidth="1"/>
    <col min="5534" max="5541" width="9.81640625" style="1" customWidth="1"/>
    <col min="5542" max="5788" width="9.1796875" style="1"/>
    <col min="5789" max="5789" width="51.1796875" style="1" customWidth="1"/>
    <col min="5790" max="5797" width="9.81640625" style="1" customWidth="1"/>
    <col min="5798" max="6044" width="9.1796875" style="1"/>
    <col min="6045" max="6045" width="51.1796875" style="1" customWidth="1"/>
    <col min="6046" max="6053" width="9.81640625" style="1" customWidth="1"/>
    <col min="6054" max="6300" width="9.1796875" style="1"/>
    <col min="6301" max="6301" width="51.1796875" style="1" customWidth="1"/>
    <col min="6302" max="6309" width="9.81640625" style="1" customWidth="1"/>
    <col min="6310" max="6556" width="9.1796875" style="1"/>
    <col min="6557" max="6557" width="51.1796875" style="1" customWidth="1"/>
    <col min="6558" max="6565" width="9.81640625" style="1" customWidth="1"/>
    <col min="6566" max="6812" width="9.1796875" style="1"/>
    <col min="6813" max="6813" width="51.1796875" style="1" customWidth="1"/>
    <col min="6814" max="6821" width="9.81640625" style="1" customWidth="1"/>
    <col min="6822" max="7068" width="9.1796875" style="1"/>
    <col min="7069" max="7069" width="51.1796875" style="1" customWidth="1"/>
    <col min="7070" max="7077" width="9.81640625" style="1" customWidth="1"/>
    <col min="7078" max="7324" width="9.1796875" style="1"/>
    <col min="7325" max="7325" width="51.1796875" style="1" customWidth="1"/>
    <col min="7326" max="7333" width="9.81640625" style="1" customWidth="1"/>
    <col min="7334" max="7580" width="9.1796875" style="1"/>
    <col min="7581" max="7581" width="51.1796875" style="1" customWidth="1"/>
    <col min="7582" max="7589" width="9.81640625" style="1" customWidth="1"/>
    <col min="7590" max="7836" width="9.1796875" style="1"/>
    <col min="7837" max="7837" width="51.1796875" style="1" customWidth="1"/>
    <col min="7838" max="7845" width="9.81640625" style="1" customWidth="1"/>
    <col min="7846" max="8092" width="9.1796875" style="1"/>
    <col min="8093" max="8093" width="51.1796875" style="1" customWidth="1"/>
    <col min="8094" max="8101" width="9.81640625" style="1" customWidth="1"/>
    <col min="8102" max="8348" width="9.1796875" style="1"/>
    <col min="8349" max="8349" width="51.1796875" style="1" customWidth="1"/>
    <col min="8350" max="8357" width="9.81640625" style="1" customWidth="1"/>
    <col min="8358" max="8604" width="9.1796875" style="1"/>
    <col min="8605" max="8605" width="51.1796875" style="1" customWidth="1"/>
    <col min="8606" max="8613" width="9.81640625" style="1" customWidth="1"/>
    <col min="8614" max="8860" width="9.1796875" style="1"/>
    <col min="8861" max="8861" width="51.1796875" style="1" customWidth="1"/>
    <col min="8862" max="8869" width="9.81640625" style="1" customWidth="1"/>
    <col min="8870" max="9116" width="9.1796875" style="1"/>
    <col min="9117" max="9117" width="51.1796875" style="1" customWidth="1"/>
    <col min="9118" max="9125" width="9.81640625" style="1" customWidth="1"/>
    <col min="9126" max="9372" width="9.1796875" style="1"/>
    <col min="9373" max="9373" width="51.1796875" style="1" customWidth="1"/>
    <col min="9374" max="9381" width="9.81640625" style="1" customWidth="1"/>
    <col min="9382" max="9628" width="9.1796875" style="1"/>
    <col min="9629" max="9629" width="51.1796875" style="1" customWidth="1"/>
    <col min="9630" max="9637" width="9.81640625" style="1" customWidth="1"/>
    <col min="9638" max="9884" width="9.1796875" style="1"/>
    <col min="9885" max="9885" width="51.1796875" style="1" customWidth="1"/>
    <col min="9886" max="9893" width="9.81640625" style="1" customWidth="1"/>
    <col min="9894" max="10140" width="9.1796875" style="1"/>
    <col min="10141" max="10141" width="51.1796875" style="1" customWidth="1"/>
    <col min="10142" max="10149" width="9.81640625" style="1" customWidth="1"/>
    <col min="10150" max="10396" width="9.1796875" style="1"/>
    <col min="10397" max="10397" width="51.1796875" style="1" customWidth="1"/>
    <col min="10398" max="10405" width="9.81640625" style="1" customWidth="1"/>
    <col min="10406" max="10652" width="9.1796875" style="1"/>
    <col min="10653" max="10653" width="51.1796875" style="1" customWidth="1"/>
    <col min="10654" max="10661" width="9.81640625" style="1" customWidth="1"/>
    <col min="10662" max="10908" width="9.1796875" style="1"/>
    <col min="10909" max="10909" width="51.1796875" style="1" customWidth="1"/>
    <col min="10910" max="10917" width="9.81640625" style="1" customWidth="1"/>
    <col min="10918" max="11164" width="9.1796875" style="1"/>
    <col min="11165" max="11165" width="51.1796875" style="1" customWidth="1"/>
    <col min="11166" max="11173" width="9.81640625" style="1" customWidth="1"/>
    <col min="11174" max="11420" width="9.1796875" style="1"/>
    <col min="11421" max="11421" width="51.1796875" style="1" customWidth="1"/>
    <col min="11422" max="11429" width="9.81640625" style="1" customWidth="1"/>
    <col min="11430" max="11676" width="9.1796875" style="1"/>
    <col min="11677" max="11677" width="51.1796875" style="1" customWidth="1"/>
    <col min="11678" max="11685" width="9.81640625" style="1" customWidth="1"/>
    <col min="11686" max="11932" width="9.1796875" style="1"/>
    <col min="11933" max="11933" width="51.1796875" style="1" customWidth="1"/>
    <col min="11934" max="11941" width="9.81640625" style="1" customWidth="1"/>
    <col min="11942" max="12188" width="9.1796875" style="1"/>
    <col min="12189" max="12189" width="51.1796875" style="1" customWidth="1"/>
    <col min="12190" max="12197" width="9.81640625" style="1" customWidth="1"/>
    <col min="12198" max="12444" width="9.1796875" style="1"/>
    <col min="12445" max="12445" width="51.1796875" style="1" customWidth="1"/>
    <col min="12446" max="12453" width="9.81640625" style="1" customWidth="1"/>
    <col min="12454" max="12700" width="9.1796875" style="1"/>
    <col min="12701" max="12701" width="51.1796875" style="1" customWidth="1"/>
    <col min="12702" max="12709" width="9.81640625" style="1" customWidth="1"/>
    <col min="12710" max="12956" width="9.1796875" style="1"/>
    <col min="12957" max="12957" width="51.1796875" style="1" customWidth="1"/>
    <col min="12958" max="12965" width="9.81640625" style="1" customWidth="1"/>
    <col min="12966" max="13212" width="9.1796875" style="1"/>
    <col min="13213" max="13213" width="51.1796875" style="1" customWidth="1"/>
    <col min="13214" max="13221" width="9.81640625" style="1" customWidth="1"/>
    <col min="13222" max="13468" width="9.1796875" style="1"/>
    <col min="13469" max="13469" width="51.1796875" style="1" customWidth="1"/>
    <col min="13470" max="13477" width="9.81640625" style="1" customWidth="1"/>
    <col min="13478" max="13724" width="9.1796875" style="1"/>
    <col min="13725" max="13725" width="51.1796875" style="1" customWidth="1"/>
    <col min="13726" max="13733" width="9.81640625" style="1" customWidth="1"/>
    <col min="13734" max="13980" width="9.1796875" style="1"/>
    <col min="13981" max="13981" width="51.1796875" style="1" customWidth="1"/>
    <col min="13982" max="13989" width="9.81640625" style="1" customWidth="1"/>
    <col min="13990" max="14236" width="9.1796875" style="1"/>
    <col min="14237" max="14237" width="51.1796875" style="1" customWidth="1"/>
    <col min="14238" max="14245" width="9.81640625" style="1" customWidth="1"/>
    <col min="14246" max="14492" width="9.1796875" style="1"/>
    <col min="14493" max="14493" width="51.1796875" style="1" customWidth="1"/>
    <col min="14494" max="14501" width="9.81640625" style="1" customWidth="1"/>
    <col min="14502" max="14748" width="9.1796875" style="1"/>
    <col min="14749" max="14749" width="51.1796875" style="1" customWidth="1"/>
    <col min="14750" max="14757" width="9.81640625" style="1" customWidth="1"/>
    <col min="14758" max="15004" width="9.1796875" style="1"/>
    <col min="15005" max="15005" width="51.1796875" style="1" customWidth="1"/>
    <col min="15006" max="15013" width="9.81640625" style="1" customWidth="1"/>
    <col min="15014" max="15260" width="9.1796875" style="1"/>
    <col min="15261" max="15261" width="51.1796875" style="1" customWidth="1"/>
    <col min="15262" max="15269" width="9.81640625" style="1" customWidth="1"/>
    <col min="15270" max="15516" width="9.1796875" style="1"/>
    <col min="15517" max="15517" width="51.1796875" style="1" customWidth="1"/>
    <col min="15518" max="15525" width="9.81640625" style="1" customWidth="1"/>
    <col min="15526" max="15772" width="9.1796875" style="1"/>
    <col min="15773" max="15773" width="51.1796875" style="1" customWidth="1"/>
    <col min="15774" max="15781" width="9.81640625" style="1" customWidth="1"/>
    <col min="15782" max="16028" width="9.1796875" style="1"/>
    <col min="16029" max="16029" width="51.1796875" style="1" customWidth="1"/>
    <col min="16030" max="16037" width="9.81640625" style="1" customWidth="1"/>
    <col min="16038" max="16384" width="9.1796875" style="1"/>
  </cols>
  <sheetData>
    <row r="1" spans="2:10" ht="14" x14ac:dyDescent="0.3">
      <c r="I1" s="36" t="s">
        <v>143</v>
      </c>
    </row>
    <row r="2" spans="2:10" x14ac:dyDescent="0.3">
      <c r="B2" s="178" t="s">
        <v>142</v>
      </c>
      <c r="C2" s="178"/>
      <c r="D2" s="178"/>
      <c r="E2" s="178"/>
      <c r="F2" s="178"/>
      <c r="G2" s="178"/>
      <c r="H2" s="178"/>
      <c r="I2" s="178"/>
    </row>
    <row r="3" spans="2:10" x14ac:dyDescent="0.3">
      <c r="B3" s="179">
        <v>2022</v>
      </c>
      <c r="C3" s="179"/>
      <c r="D3" s="179"/>
      <c r="E3" s="179"/>
      <c r="F3" s="179"/>
      <c r="G3" s="179"/>
      <c r="H3" s="179"/>
      <c r="I3" s="179"/>
    </row>
    <row r="4" spans="2:10" x14ac:dyDescent="0.3">
      <c r="B4" s="103" t="s">
        <v>115</v>
      </c>
      <c r="C4" s="8"/>
      <c r="D4" s="8"/>
      <c r="E4" s="15"/>
      <c r="F4" s="15"/>
      <c r="G4" s="15"/>
      <c r="H4" s="15"/>
    </row>
    <row r="5" spans="2:10" x14ac:dyDescent="0.3">
      <c r="B5" s="37" t="s">
        <v>16</v>
      </c>
      <c r="C5" s="181" t="s">
        <v>0</v>
      </c>
      <c r="D5" s="180" t="s">
        <v>18</v>
      </c>
      <c r="E5" s="180" t="s">
        <v>19</v>
      </c>
      <c r="F5" s="180" t="s">
        <v>20</v>
      </c>
      <c r="G5" s="180" t="s">
        <v>21</v>
      </c>
      <c r="H5" s="180" t="s">
        <v>17</v>
      </c>
      <c r="I5" s="180" t="s">
        <v>130</v>
      </c>
      <c r="J5" s="7"/>
    </row>
    <row r="6" spans="2:10" x14ac:dyDescent="0.3">
      <c r="B6" s="104" t="s">
        <v>46</v>
      </c>
      <c r="C6" s="181"/>
      <c r="D6" s="180"/>
      <c r="E6" s="180" t="s">
        <v>19</v>
      </c>
      <c r="F6" s="180" t="s">
        <v>20</v>
      </c>
      <c r="G6" s="180" t="s">
        <v>21</v>
      </c>
      <c r="H6" s="180" t="s">
        <v>17</v>
      </c>
      <c r="I6" s="180" t="s">
        <v>127</v>
      </c>
    </row>
    <row r="7" spans="2:10" ht="14" customHeight="1" x14ac:dyDescent="0.3">
      <c r="B7" s="106" t="s">
        <v>0</v>
      </c>
      <c r="C7" s="55">
        <v>3147971</v>
      </c>
      <c r="D7" s="55">
        <v>1414</v>
      </c>
      <c r="E7" s="55">
        <v>1031675</v>
      </c>
      <c r="F7" s="55">
        <v>821757</v>
      </c>
      <c r="G7" s="55">
        <v>1238962</v>
      </c>
      <c r="H7" s="55">
        <v>53786</v>
      </c>
      <c r="I7" s="55">
        <v>377</v>
      </c>
      <c r="J7" s="35"/>
    </row>
    <row r="8" spans="2:10" ht="14" customHeight="1" x14ac:dyDescent="0.3">
      <c r="B8" s="103" t="s">
        <v>53</v>
      </c>
      <c r="C8" s="58">
        <v>74096</v>
      </c>
      <c r="D8" s="14">
        <v>22</v>
      </c>
      <c r="E8" s="14">
        <v>25148</v>
      </c>
      <c r="F8" s="14">
        <v>18302</v>
      </c>
      <c r="G8" s="14">
        <v>28268</v>
      </c>
      <c r="H8" s="14">
        <v>2342</v>
      </c>
      <c r="I8" s="14">
        <v>14</v>
      </c>
    </row>
    <row r="9" spans="2:10" ht="14" customHeight="1" x14ac:dyDescent="0.3">
      <c r="B9" s="103" t="s">
        <v>47</v>
      </c>
      <c r="C9" s="58">
        <v>8724</v>
      </c>
      <c r="D9" s="14">
        <v>4</v>
      </c>
      <c r="E9" s="14">
        <v>2183</v>
      </c>
      <c r="F9" s="14">
        <v>2410</v>
      </c>
      <c r="G9" s="14">
        <v>3961</v>
      </c>
      <c r="H9" s="14">
        <v>166</v>
      </c>
      <c r="I9" s="56" t="s">
        <v>100</v>
      </c>
    </row>
    <row r="10" spans="2:10" ht="14" customHeight="1" x14ac:dyDescent="0.3">
      <c r="B10" s="103" t="s">
        <v>48</v>
      </c>
      <c r="C10" s="58">
        <f>+SUM(C11:C34)</f>
        <v>642805</v>
      </c>
      <c r="D10" s="14">
        <f>+SUM(D11:D34)</f>
        <v>116</v>
      </c>
      <c r="E10" s="14">
        <f t="shared" ref="E10:I10" si="0">+SUM(E11:E34)</f>
        <v>183167</v>
      </c>
      <c r="F10" s="14">
        <f t="shared" si="0"/>
        <v>163575</v>
      </c>
      <c r="G10" s="14">
        <f t="shared" si="0"/>
        <v>286889</v>
      </c>
      <c r="H10" s="14">
        <f t="shared" si="0"/>
        <v>9022</v>
      </c>
      <c r="I10" s="14">
        <f t="shared" si="0"/>
        <v>36</v>
      </c>
    </row>
    <row r="11" spans="2:10" s="99" customFormat="1" ht="14" hidden="1" customHeight="1" outlineLevel="1" x14ac:dyDescent="0.35">
      <c r="B11" s="100" t="s">
        <v>291</v>
      </c>
      <c r="C11" s="110">
        <v>78360</v>
      </c>
      <c r="D11" s="111">
        <v>26</v>
      </c>
      <c r="E11" s="111">
        <v>23656</v>
      </c>
      <c r="F11" s="111">
        <v>20419</v>
      </c>
      <c r="G11" s="111">
        <v>32846</v>
      </c>
      <c r="H11" s="111">
        <v>1409</v>
      </c>
      <c r="I11" s="111">
        <v>4</v>
      </c>
    </row>
    <row r="12" spans="2:10" s="99" customFormat="1" ht="14" hidden="1" customHeight="1" outlineLevel="1" x14ac:dyDescent="0.35">
      <c r="B12" s="100" t="s">
        <v>292</v>
      </c>
      <c r="C12" s="110">
        <v>13868</v>
      </c>
      <c r="D12" s="111">
        <v>4</v>
      </c>
      <c r="E12" s="111">
        <v>3581</v>
      </c>
      <c r="F12" s="111">
        <v>3656</v>
      </c>
      <c r="G12" s="111">
        <v>6309</v>
      </c>
      <c r="H12" s="111">
        <v>316</v>
      </c>
      <c r="I12" s="111">
        <v>2</v>
      </c>
    </row>
    <row r="13" spans="2:10" s="99" customFormat="1" ht="14" hidden="1" customHeight="1" outlineLevel="1" x14ac:dyDescent="0.35">
      <c r="B13" s="100" t="s">
        <v>293</v>
      </c>
      <c r="C13" s="110">
        <v>471</v>
      </c>
      <c r="D13" s="160" t="s">
        <v>100</v>
      </c>
      <c r="E13" s="111">
        <v>105</v>
      </c>
      <c r="F13" s="111">
        <v>132</v>
      </c>
      <c r="G13" s="111">
        <v>234</v>
      </c>
      <c r="H13" s="160" t="s">
        <v>100</v>
      </c>
      <c r="I13" s="160" t="s">
        <v>100</v>
      </c>
    </row>
    <row r="14" spans="2:10" s="99" customFormat="1" ht="14" hidden="1" customHeight="1" outlineLevel="1" x14ac:dyDescent="0.35">
      <c r="B14" s="100" t="s">
        <v>294</v>
      </c>
      <c r="C14" s="110">
        <v>41331</v>
      </c>
      <c r="D14" s="111">
        <v>6</v>
      </c>
      <c r="E14" s="111">
        <v>11196</v>
      </c>
      <c r="F14" s="111">
        <v>9271</v>
      </c>
      <c r="G14" s="111">
        <v>20413</v>
      </c>
      <c r="H14" s="111">
        <v>444</v>
      </c>
      <c r="I14" s="111">
        <v>1</v>
      </c>
    </row>
    <row r="15" spans="2:10" s="99" customFormat="1" ht="14" hidden="1" customHeight="1" outlineLevel="1" x14ac:dyDescent="0.35">
      <c r="B15" s="100" t="s">
        <v>295</v>
      </c>
      <c r="C15" s="110">
        <v>67342</v>
      </c>
      <c r="D15" s="111">
        <v>10</v>
      </c>
      <c r="E15" s="111">
        <v>13166</v>
      </c>
      <c r="F15" s="111">
        <v>15758</v>
      </c>
      <c r="G15" s="111">
        <v>37887</v>
      </c>
      <c r="H15" s="111">
        <v>520</v>
      </c>
      <c r="I15" s="111">
        <v>1</v>
      </c>
    </row>
    <row r="16" spans="2:10" s="99" customFormat="1" ht="14" hidden="1" customHeight="1" outlineLevel="1" x14ac:dyDescent="0.35">
      <c r="B16" s="100" t="s">
        <v>296</v>
      </c>
      <c r="C16" s="110">
        <v>42781</v>
      </c>
      <c r="D16" s="111">
        <v>13</v>
      </c>
      <c r="E16" s="111">
        <v>12311</v>
      </c>
      <c r="F16" s="111">
        <v>8874</v>
      </c>
      <c r="G16" s="111">
        <v>21199</v>
      </c>
      <c r="H16" s="111">
        <v>384</v>
      </c>
      <c r="I16" s="160" t="s">
        <v>100</v>
      </c>
    </row>
    <row r="17" spans="2:9" s="99" customFormat="1" ht="14" hidden="1" customHeight="1" outlineLevel="1" x14ac:dyDescent="0.35">
      <c r="B17" s="100" t="s">
        <v>297</v>
      </c>
      <c r="C17" s="110">
        <v>24138</v>
      </c>
      <c r="D17" s="111">
        <v>4</v>
      </c>
      <c r="E17" s="111">
        <v>5872</v>
      </c>
      <c r="F17" s="111">
        <v>5534</v>
      </c>
      <c r="G17" s="111">
        <v>12190</v>
      </c>
      <c r="H17" s="111">
        <v>537</v>
      </c>
      <c r="I17" s="111">
        <v>1</v>
      </c>
    </row>
    <row r="18" spans="2:9" s="99" customFormat="1" ht="14" hidden="1" customHeight="1" outlineLevel="1" x14ac:dyDescent="0.35">
      <c r="B18" s="100" t="s">
        <v>298</v>
      </c>
      <c r="C18" s="110">
        <v>13403</v>
      </c>
      <c r="D18" s="160" t="s">
        <v>100</v>
      </c>
      <c r="E18" s="111">
        <v>3940</v>
      </c>
      <c r="F18" s="111">
        <v>3727</v>
      </c>
      <c r="G18" s="111">
        <v>5581</v>
      </c>
      <c r="H18" s="111">
        <v>155</v>
      </c>
      <c r="I18" s="160" t="s">
        <v>100</v>
      </c>
    </row>
    <row r="19" spans="2:9" s="99" customFormat="1" ht="14" hidden="1" customHeight="1" outlineLevel="1" x14ac:dyDescent="0.35">
      <c r="B19" s="100" t="s">
        <v>299</v>
      </c>
      <c r="C19" s="110">
        <v>11010</v>
      </c>
      <c r="D19" s="111">
        <v>4</v>
      </c>
      <c r="E19" s="111">
        <v>2600</v>
      </c>
      <c r="F19" s="111">
        <v>2927</v>
      </c>
      <c r="G19" s="111">
        <v>5307</v>
      </c>
      <c r="H19" s="111">
        <v>171</v>
      </c>
      <c r="I19" s="111">
        <v>1</v>
      </c>
    </row>
    <row r="20" spans="2:9" s="99" customFormat="1" ht="14" hidden="1" customHeight="1" outlineLevel="1" x14ac:dyDescent="0.35">
      <c r="B20" s="100" t="s">
        <v>300</v>
      </c>
      <c r="C20" s="110">
        <v>1464</v>
      </c>
      <c r="D20" s="160" t="s">
        <v>100</v>
      </c>
      <c r="E20" s="111">
        <v>157</v>
      </c>
      <c r="F20" s="111">
        <v>537</v>
      </c>
      <c r="G20" s="111">
        <v>742</v>
      </c>
      <c r="H20" s="111">
        <v>28</v>
      </c>
      <c r="I20" s="160" t="s">
        <v>100</v>
      </c>
    </row>
    <row r="21" spans="2:9" s="99" customFormat="1" ht="14" hidden="1" customHeight="1" outlineLevel="1" x14ac:dyDescent="0.35">
      <c r="B21" s="100" t="s">
        <v>301</v>
      </c>
      <c r="C21" s="110">
        <v>12970</v>
      </c>
      <c r="D21" s="111">
        <v>1</v>
      </c>
      <c r="E21" s="111">
        <v>3626</v>
      </c>
      <c r="F21" s="111">
        <v>3671</v>
      </c>
      <c r="G21" s="111">
        <v>5400</v>
      </c>
      <c r="H21" s="111">
        <v>272</v>
      </c>
      <c r="I21" s="160" t="s">
        <v>100</v>
      </c>
    </row>
    <row r="22" spans="2:9" s="99" customFormat="1" ht="14" hidden="1" customHeight="1" outlineLevel="1" x14ac:dyDescent="0.35">
      <c r="B22" s="100" t="s">
        <v>302</v>
      </c>
      <c r="C22" s="110">
        <v>10206</v>
      </c>
      <c r="D22" s="160" t="s">
        <v>100</v>
      </c>
      <c r="E22" s="111">
        <v>3908</v>
      </c>
      <c r="F22" s="111">
        <v>2917</v>
      </c>
      <c r="G22" s="111">
        <v>3316</v>
      </c>
      <c r="H22" s="111">
        <v>65</v>
      </c>
      <c r="I22" s="160" t="s">
        <v>100</v>
      </c>
    </row>
    <row r="23" spans="2:9" s="99" customFormat="1" ht="14" hidden="1" customHeight="1" outlineLevel="1" x14ac:dyDescent="0.35">
      <c r="B23" s="100" t="s">
        <v>303</v>
      </c>
      <c r="C23" s="110">
        <v>27957</v>
      </c>
      <c r="D23" s="111">
        <v>2</v>
      </c>
      <c r="E23" s="111">
        <v>9067</v>
      </c>
      <c r="F23" s="111">
        <v>8111</v>
      </c>
      <c r="G23" s="111">
        <v>10434</v>
      </c>
      <c r="H23" s="111">
        <v>343</v>
      </c>
      <c r="I23" s="160" t="s">
        <v>100</v>
      </c>
    </row>
    <row r="24" spans="2:9" s="99" customFormat="1" ht="14" hidden="1" customHeight="1" outlineLevel="1" x14ac:dyDescent="0.35">
      <c r="B24" s="100" t="s">
        <v>304</v>
      </c>
      <c r="C24" s="110">
        <v>39648</v>
      </c>
      <c r="D24" s="111">
        <v>2</v>
      </c>
      <c r="E24" s="111">
        <v>9749</v>
      </c>
      <c r="F24" s="111">
        <v>9831</v>
      </c>
      <c r="G24" s="111">
        <v>19433</v>
      </c>
      <c r="H24" s="111">
        <v>631</v>
      </c>
      <c r="I24" s="111">
        <v>2</v>
      </c>
    </row>
    <row r="25" spans="2:9" s="99" customFormat="1" ht="14" hidden="1" customHeight="1" outlineLevel="1" x14ac:dyDescent="0.35">
      <c r="B25" s="100" t="s">
        <v>305</v>
      </c>
      <c r="C25" s="110">
        <v>9183</v>
      </c>
      <c r="D25" s="160" t="s">
        <v>100</v>
      </c>
      <c r="E25" s="111">
        <v>2556</v>
      </c>
      <c r="F25" s="111">
        <v>2444</v>
      </c>
      <c r="G25" s="111">
        <v>4062</v>
      </c>
      <c r="H25" s="111">
        <v>121</v>
      </c>
      <c r="I25" s="160" t="s">
        <v>100</v>
      </c>
    </row>
    <row r="26" spans="2:9" s="99" customFormat="1" ht="14" hidden="1" customHeight="1" outlineLevel="1" x14ac:dyDescent="0.35">
      <c r="B26" s="100" t="s">
        <v>306</v>
      </c>
      <c r="C26" s="110">
        <v>80934</v>
      </c>
      <c r="D26" s="111">
        <v>20</v>
      </c>
      <c r="E26" s="111">
        <v>25237</v>
      </c>
      <c r="F26" s="111">
        <v>21546</v>
      </c>
      <c r="G26" s="111">
        <v>32595</v>
      </c>
      <c r="H26" s="111">
        <v>1534</v>
      </c>
      <c r="I26" s="111">
        <v>2</v>
      </c>
    </row>
    <row r="27" spans="2:9" s="99" customFormat="1" ht="14" hidden="1" customHeight="1" outlineLevel="1" x14ac:dyDescent="0.35">
      <c r="B27" s="100" t="s">
        <v>307</v>
      </c>
      <c r="C27" s="110">
        <v>12445</v>
      </c>
      <c r="D27" s="111">
        <v>5</v>
      </c>
      <c r="E27" s="111">
        <v>4642</v>
      </c>
      <c r="F27" s="111">
        <v>3028</v>
      </c>
      <c r="G27" s="111">
        <v>4708</v>
      </c>
      <c r="H27" s="111">
        <v>56</v>
      </c>
      <c r="I27" s="111">
        <v>6</v>
      </c>
    </row>
    <row r="28" spans="2:9" s="99" customFormat="1" ht="14" hidden="1" customHeight="1" outlineLevel="1" x14ac:dyDescent="0.35">
      <c r="B28" s="100" t="s">
        <v>308</v>
      </c>
      <c r="C28" s="110">
        <v>20636</v>
      </c>
      <c r="D28" s="160" t="s">
        <v>100</v>
      </c>
      <c r="E28" s="111">
        <v>6584</v>
      </c>
      <c r="F28" s="111">
        <v>5955</v>
      </c>
      <c r="G28" s="111">
        <v>7963</v>
      </c>
      <c r="H28" s="111">
        <v>129</v>
      </c>
      <c r="I28" s="111">
        <v>5</v>
      </c>
    </row>
    <row r="29" spans="2:9" s="99" customFormat="1" ht="14" hidden="1" customHeight="1" outlineLevel="1" x14ac:dyDescent="0.35">
      <c r="B29" s="100" t="s">
        <v>309</v>
      </c>
      <c r="C29" s="110">
        <v>23865</v>
      </c>
      <c r="D29" s="111">
        <v>5</v>
      </c>
      <c r="E29" s="111">
        <v>7573</v>
      </c>
      <c r="F29" s="111">
        <v>6071</v>
      </c>
      <c r="G29" s="111">
        <v>9744</v>
      </c>
      <c r="H29" s="111">
        <v>472</v>
      </c>
      <c r="I29" s="160" t="s">
        <v>100</v>
      </c>
    </row>
    <row r="30" spans="2:9" s="99" customFormat="1" ht="14" hidden="1" customHeight="1" outlineLevel="1" x14ac:dyDescent="0.35">
      <c r="B30" s="100" t="s">
        <v>310</v>
      </c>
      <c r="C30" s="110">
        <v>38789</v>
      </c>
      <c r="D30" s="111">
        <v>1</v>
      </c>
      <c r="E30" s="111">
        <v>11903</v>
      </c>
      <c r="F30" s="111">
        <v>10559</v>
      </c>
      <c r="G30" s="111">
        <v>16142</v>
      </c>
      <c r="H30" s="111">
        <v>184</v>
      </c>
      <c r="I30" s="160" t="s">
        <v>100</v>
      </c>
    </row>
    <row r="31" spans="2:9" s="99" customFormat="1" ht="14" hidden="1" customHeight="1" outlineLevel="1" x14ac:dyDescent="0.35">
      <c r="B31" s="100" t="s">
        <v>311</v>
      </c>
      <c r="C31" s="110">
        <v>7864</v>
      </c>
      <c r="D31" s="160" t="s">
        <v>100</v>
      </c>
      <c r="E31" s="111">
        <v>3249</v>
      </c>
      <c r="F31" s="111">
        <v>2323</v>
      </c>
      <c r="G31" s="111">
        <v>2209</v>
      </c>
      <c r="H31" s="111">
        <v>83</v>
      </c>
      <c r="I31" s="160" t="s">
        <v>100</v>
      </c>
    </row>
    <row r="32" spans="2:9" s="99" customFormat="1" ht="14" hidden="1" customHeight="1" outlineLevel="1" x14ac:dyDescent="0.35">
      <c r="B32" s="100" t="s">
        <v>312</v>
      </c>
      <c r="C32" s="110">
        <v>30225</v>
      </c>
      <c r="D32" s="111">
        <v>5</v>
      </c>
      <c r="E32" s="111">
        <v>8616</v>
      </c>
      <c r="F32" s="111">
        <v>6924</v>
      </c>
      <c r="G32" s="111">
        <v>14170</v>
      </c>
      <c r="H32" s="111">
        <v>510</v>
      </c>
      <c r="I32" s="160" t="s">
        <v>100</v>
      </c>
    </row>
    <row r="33" spans="2:9" s="99" customFormat="1" ht="14" hidden="1" customHeight="1" outlineLevel="1" x14ac:dyDescent="0.35">
      <c r="B33" s="100" t="s">
        <v>313</v>
      </c>
      <c r="C33" s="110">
        <v>13243</v>
      </c>
      <c r="D33" s="111">
        <v>4</v>
      </c>
      <c r="E33" s="111">
        <v>4310</v>
      </c>
      <c r="F33" s="111">
        <v>3629</v>
      </c>
      <c r="G33" s="111">
        <v>5108</v>
      </c>
      <c r="H33" s="111">
        <v>192</v>
      </c>
      <c r="I33" s="160" t="s">
        <v>100</v>
      </c>
    </row>
    <row r="34" spans="2:9" s="99" customFormat="1" ht="14" hidden="1" customHeight="1" outlineLevel="1" x14ac:dyDescent="0.35">
      <c r="B34" s="100" t="s">
        <v>314</v>
      </c>
      <c r="C34" s="110">
        <v>20672</v>
      </c>
      <c r="D34" s="111">
        <v>4</v>
      </c>
      <c r="E34" s="111">
        <v>5563</v>
      </c>
      <c r="F34" s="111">
        <v>5731</v>
      </c>
      <c r="G34" s="111">
        <v>8897</v>
      </c>
      <c r="H34" s="111">
        <v>466</v>
      </c>
      <c r="I34" s="111">
        <v>11</v>
      </c>
    </row>
    <row r="35" spans="2:9" ht="14" customHeight="1" collapsed="1" x14ac:dyDescent="0.3">
      <c r="B35" s="101" t="s">
        <v>57</v>
      </c>
      <c r="C35" s="58">
        <v>6552</v>
      </c>
      <c r="D35" s="56" t="s">
        <v>100</v>
      </c>
      <c r="E35" s="14">
        <v>1960</v>
      </c>
      <c r="F35" s="14">
        <v>1655</v>
      </c>
      <c r="G35" s="14">
        <v>2771</v>
      </c>
      <c r="H35" s="14">
        <v>166</v>
      </c>
      <c r="I35" s="56" t="s">
        <v>100</v>
      </c>
    </row>
    <row r="36" spans="2:9" ht="14" customHeight="1" x14ac:dyDescent="0.3">
      <c r="B36" s="101" t="s">
        <v>58</v>
      </c>
      <c r="C36" s="58">
        <v>28592</v>
      </c>
      <c r="D36" s="56" t="s">
        <v>100</v>
      </c>
      <c r="E36" s="14">
        <v>5833</v>
      </c>
      <c r="F36" s="14">
        <v>7966</v>
      </c>
      <c r="G36" s="14">
        <v>14224</v>
      </c>
      <c r="H36" s="14">
        <v>569</v>
      </c>
      <c r="I36" s="56" t="s">
        <v>100</v>
      </c>
    </row>
    <row r="37" spans="2:9" ht="14" customHeight="1" x14ac:dyDescent="0.3">
      <c r="B37" s="103" t="s">
        <v>49</v>
      </c>
      <c r="C37" s="58">
        <v>254126</v>
      </c>
      <c r="D37" s="14">
        <v>51</v>
      </c>
      <c r="E37" s="14">
        <v>65295</v>
      </c>
      <c r="F37" s="14">
        <v>64441</v>
      </c>
      <c r="G37" s="14">
        <v>117923</v>
      </c>
      <c r="H37" s="14">
        <v>6409</v>
      </c>
      <c r="I37" s="14">
        <v>7</v>
      </c>
    </row>
    <row r="38" spans="2:9" ht="14" customHeight="1" x14ac:dyDescent="0.3">
      <c r="B38" s="101" t="s">
        <v>50</v>
      </c>
      <c r="C38" s="61">
        <f>+C39+C40+C41</f>
        <v>561694</v>
      </c>
      <c r="D38" s="79">
        <f>+D39+D40+D41</f>
        <v>156</v>
      </c>
      <c r="E38" s="79">
        <f t="shared" ref="E38:H38" si="1">+E39+E40+E41</f>
        <v>210963</v>
      </c>
      <c r="F38" s="79">
        <f t="shared" si="1"/>
        <v>147202</v>
      </c>
      <c r="G38" s="79">
        <f t="shared" si="1"/>
        <v>195579</v>
      </c>
      <c r="H38" s="79">
        <f t="shared" si="1"/>
        <v>7720</v>
      </c>
      <c r="I38" s="79">
        <f>+I40+I41</f>
        <v>74</v>
      </c>
    </row>
    <row r="39" spans="2:9" ht="14" hidden="1" customHeight="1" outlineLevel="1" x14ac:dyDescent="0.3">
      <c r="B39" s="100" t="s">
        <v>315</v>
      </c>
      <c r="C39" s="110">
        <v>69304</v>
      </c>
      <c r="D39" s="111">
        <v>14</v>
      </c>
      <c r="E39" s="111">
        <v>20183</v>
      </c>
      <c r="F39" s="111">
        <v>18685</v>
      </c>
      <c r="G39" s="111">
        <v>29304</v>
      </c>
      <c r="H39" s="111">
        <v>1118</v>
      </c>
      <c r="I39" s="160" t="s">
        <v>100</v>
      </c>
    </row>
    <row r="40" spans="2:9" ht="14" hidden="1" customHeight="1" outlineLevel="1" x14ac:dyDescent="0.3">
      <c r="B40" s="100" t="s">
        <v>316</v>
      </c>
      <c r="C40" s="110">
        <v>168658</v>
      </c>
      <c r="D40" s="111">
        <v>18</v>
      </c>
      <c r="E40" s="111">
        <v>45983</v>
      </c>
      <c r="F40" s="111">
        <v>46039</v>
      </c>
      <c r="G40" s="111">
        <v>73416</v>
      </c>
      <c r="H40" s="111">
        <v>3193</v>
      </c>
      <c r="I40" s="111">
        <v>9</v>
      </c>
    </row>
    <row r="41" spans="2:9" ht="14" hidden="1" customHeight="1" outlineLevel="1" x14ac:dyDescent="0.3">
      <c r="B41" s="100" t="s">
        <v>317</v>
      </c>
      <c r="C41" s="110">
        <v>323732</v>
      </c>
      <c r="D41" s="111">
        <v>124</v>
      </c>
      <c r="E41" s="111">
        <v>144797</v>
      </c>
      <c r="F41" s="111">
        <v>82478</v>
      </c>
      <c r="G41" s="111">
        <v>92859</v>
      </c>
      <c r="H41" s="111">
        <v>3409</v>
      </c>
      <c r="I41" s="111">
        <v>65</v>
      </c>
    </row>
    <row r="42" spans="2:9" ht="14" customHeight="1" collapsed="1" x14ac:dyDescent="0.3">
      <c r="B42" s="103" t="s">
        <v>51</v>
      </c>
      <c r="C42" s="58">
        <v>150339</v>
      </c>
      <c r="D42" s="14">
        <v>6</v>
      </c>
      <c r="E42" s="14">
        <v>29185</v>
      </c>
      <c r="F42" s="14">
        <v>40202</v>
      </c>
      <c r="G42" s="14">
        <v>77838</v>
      </c>
      <c r="H42" s="14">
        <v>3103</v>
      </c>
      <c r="I42" s="14">
        <v>5</v>
      </c>
    </row>
    <row r="43" spans="2:9" ht="14" customHeight="1" x14ac:dyDescent="0.3">
      <c r="B43" s="103" t="s">
        <v>52</v>
      </c>
      <c r="C43" s="58">
        <v>256811</v>
      </c>
      <c r="D43" s="14">
        <v>725</v>
      </c>
      <c r="E43" s="14">
        <v>114527</v>
      </c>
      <c r="F43" s="14">
        <v>54447</v>
      </c>
      <c r="G43" s="14">
        <v>82309</v>
      </c>
      <c r="H43" s="14">
        <v>4739</v>
      </c>
      <c r="I43" s="14">
        <v>64</v>
      </c>
    </row>
    <row r="44" spans="2:9" ht="14" customHeight="1" x14ac:dyDescent="0.3">
      <c r="B44" s="103" t="s">
        <v>61</v>
      </c>
      <c r="C44" s="58">
        <v>127301</v>
      </c>
      <c r="D44" s="14">
        <v>5</v>
      </c>
      <c r="E44" s="14">
        <v>60485</v>
      </c>
      <c r="F44" s="14">
        <v>36096</v>
      </c>
      <c r="G44" s="14">
        <v>30196</v>
      </c>
      <c r="H44" s="14">
        <v>479</v>
      </c>
      <c r="I44" s="14">
        <v>40</v>
      </c>
    </row>
    <row r="45" spans="2:9" ht="14" customHeight="1" x14ac:dyDescent="0.3">
      <c r="B45" s="103" t="s">
        <v>60</v>
      </c>
      <c r="C45" s="58">
        <v>77473</v>
      </c>
      <c r="D45" s="56" t="s">
        <v>100</v>
      </c>
      <c r="E45" s="14">
        <v>15514</v>
      </c>
      <c r="F45" s="14">
        <v>22253</v>
      </c>
      <c r="G45" s="14">
        <v>39044</v>
      </c>
      <c r="H45" s="14">
        <v>659</v>
      </c>
      <c r="I45" s="14">
        <v>3</v>
      </c>
    </row>
    <row r="46" spans="2:9" ht="14" customHeight="1" x14ac:dyDescent="0.3">
      <c r="B46" s="103" t="s">
        <v>59</v>
      </c>
      <c r="C46" s="58">
        <v>29192</v>
      </c>
      <c r="D46" s="14">
        <v>4</v>
      </c>
      <c r="E46" s="14">
        <v>7351</v>
      </c>
      <c r="F46" s="14">
        <v>7806</v>
      </c>
      <c r="G46" s="14">
        <v>13068</v>
      </c>
      <c r="H46" s="14">
        <v>962</v>
      </c>
      <c r="I46" s="14">
        <v>1</v>
      </c>
    </row>
    <row r="47" spans="2:9" ht="14" customHeight="1" x14ac:dyDescent="0.3">
      <c r="B47" s="103" t="s">
        <v>62</v>
      </c>
      <c r="C47" s="58">
        <v>159194</v>
      </c>
      <c r="D47" s="14">
        <v>14</v>
      </c>
      <c r="E47" s="14">
        <v>64099</v>
      </c>
      <c r="F47" s="14">
        <v>45087</v>
      </c>
      <c r="G47" s="14">
        <v>47943</v>
      </c>
      <c r="H47" s="14">
        <v>1986</v>
      </c>
      <c r="I47" s="14">
        <v>65</v>
      </c>
    </row>
    <row r="48" spans="2:9" ht="14" customHeight="1" x14ac:dyDescent="0.3">
      <c r="B48" s="103" t="s">
        <v>63</v>
      </c>
      <c r="C48" s="58">
        <v>304923</v>
      </c>
      <c r="D48" s="14">
        <v>145</v>
      </c>
      <c r="E48" s="14">
        <v>119209</v>
      </c>
      <c r="F48" s="14">
        <v>76142</v>
      </c>
      <c r="G48" s="14">
        <v>103397</v>
      </c>
      <c r="H48" s="14">
        <v>5986</v>
      </c>
      <c r="I48" s="14">
        <v>44</v>
      </c>
    </row>
    <row r="49" spans="2:9" ht="14" customHeight="1" x14ac:dyDescent="0.3">
      <c r="B49" s="103" t="s">
        <v>69</v>
      </c>
      <c r="C49" s="58">
        <v>13224</v>
      </c>
      <c r="D49" s="56" t="s">
        <v>100</v>
      </c>
      <c r="E49" s="14">
        <v>3944</v>
      </c>
      <c r="F49" s="14">
        <v>3818</v>
      </c>
      <c r="G49" s="14">
        <v>5253</v>
      </c>
      <c r="H49" s="14">
        <v>208</v>
      </c>
      <c r="I49" s="14">
        <v>1</v>
      </c>
    </row>
    <row r="50" spans="2:9" ht="14" customHeight="1" x14ac:dyDescent="0.3">
      <c r="B50" s="103" t="s">
        <v>64</v>
      </c>
      <c r="C50" s="58">
        <v>58929</v>
      </c>
      <c r="D50" s="14">
        <v>6</v>
      </c>
      <c r="E50" s="14">
        <v>13396</v>
      </c>
      <c r="F50" s="14">
        <v>18203</v>
      </c>
      <c r="G50" s="14">
        <v>25876</v>
      </c>
      <c r="H50" s="14">
        <v>1442</v>
      </c>
      <c r="I50" s="14">
        <v>6</v>
      </c>
    </row>
    <row r="51" spans="2:9" ht="14" customHeight="1" x14ac:dyDescent="0.3">
      <c r="B51" s="103" t="s">
        <v>65</v>
      </c>
      <c r="C51" s="58">
        <v>299232</v>
      </c>
      <c r="D51" s="14">
        <v>18</v>
      </c>
      <c r="E51" s="14">
        <v>80632</v>
      </c>
      <c r="F51" s="14">
        <v>86967</v>
      </c>
      <c r="G51" s="14">
        <v>126068</v>
      </c>
      <c r="H51" s="14">
        <v>5539</v>
      </c>
      <c r="I51" s="14">
        <v>8</v>
      </c>
    </row>
    <row r="52" spans="2:9" ht="14" customHeight="1" x14ac:dyDescent="0.3">
      <c r="B52" s="103" t="s">
        <v>66</v>
      </c>
      <c r="C52" s="58">
        <v>30353</v>
      </c>
      <c r="D52" s="14">
        <v>130</v>
      </c>
      <c r="E52" s="14">
        <v>12241</v>
      </c>
      <c r="F52" s="14">
        <v>7908</v>
      </c>
      <c r="G52" s="14">
        <v>9473</v>
      </c>
      <c r="H52" s="14">
        <v>596</v>
      </c>
      <c r="I52" s="14">
        <v>5</v>
      </c>
    </row>
    <row r="53" spans="2:9" ht="14" customHeight="1" x14ac:dyDescent="0.3">
      <c r="B53" s="103" t="s">
        <v>67</v>
      </c>
      <c r="C53" s="58">
        <v>64286</v>
      </c>
      <c r="D53" s="14">
        <v>12</v>
      </c>
      <c r="E53" s="14">
        <v>16523</v>
      </c>
      <c r="F53" s="14">
        <v>17245</v>
      </c>
      <c r="G53" s="14">
        <v>28813</v>
      </c>
      <c r="H53" s="14">
        <v>1689</v>
      </c>
      <c r="I53" s="14">
        <v>4</v>
      </c>
    </row>
    <row r="54" spans="2:9" ht="14" customHeight="1" x14ac:dyDescent="0.3">
      <c r="B54" s="105" t="s">
        <v>68</v>
      </c>
      <c r="C54" s="147">
        <v>125</v>
      </c>
      <c r="D54" s="46" t="s">
        <v>100</v>
      </c>
      <c r="E54" s="148">
        <v>20</v>
      </c>
      <c r="F54" s="148">
        <v>32</v>
      </c>
      <c r="G54" s="148">
        <v>69</v>
      </c>
      <c r="H54" s="148">
        <v>4</v>
      </c>
      <c r="I54" s="46" t="s">
        <v>100</v>
      </c>
    </row>
  </sheetData>
  <mergeCells count="9">
    <mergeCell ref="B2:I2"/>
    <mergeCell ref="B3:I3"/>
    <mergeCell ref="I5:I6"/>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54"/>
  <sheetViews>
    <sheetView zoomScale="90" zoomScaleNormal="90" workbookViewId="0">
      <selection activeCell="B35" sqref="B35"/>
    </sheetView>
  </sheetViews>
  <sheetFormatPr defaultColWidth="9.1796875" defaultRowHeight="12.5" outlineLevelRow="1" x14ac:dyDescent="0.3"/>
  <cols>
    <col min="1" max="1" width="2.36328125" style="1" customWidth="1"/>
    <col min="2" max="2" width="54.90625" style="102" bestFit="1" customWidth="1"/>
    <col min="3" max="3" width="8.1796875" style="3" customWidth="1"/>
    <col min="4" max="4" width="8.81640625" style="3" customWidth="1"/>
    <col min="5" max="5" width="8" style="3" customWidth="1"/>
    <col min="6" max="6" width="9.81640625" style="3" customWidth="1"/>
    <col min="7" max="8" width="10.54296875" style="3" customWidth="1"/>
    <col min="9" max="9" width="11" style="1" customWidth="1"/>
    <col min="10" max="10" width="10.81640625" style="1" customWidth="1"/>
    <col min="11" max="11" width="9.81640625" style="1" customWidth="1"/>
    <col min="12" max="12" width="12.1796875" style="1" customWidth="1"/>
    <col min="13" max="13" width="9.1796875" style="1" customWidth="1"/>
    <col min="14" max="14" width="4.54296875" style="1" customWidth="1"/>
    <col min="15" max="216" width="9.1796875" style="1"/>
    <col min="217" max="217" width="51.1796875" style="1" customWidth="1"/>
    <col min="218" max="225" width="9.81640625" style="1" customWidth="1"/>
    <col min="226" max="472" width="9.1796875" style="1"/>
    <col min="473" max="473" width="51.1796875" style="1" customWidth="1"/>
    <col min="474" max="481" width="9.81640625" style="1" customWidth="1"/>
    <col min="482" max="728" width="9.1796875" style="1"/>
    <col min="729" max="729" width="51.1796875" style="1" customWidth="1"/>
    <col min="730" max="737" width="9.81640625" style="1" customWidth="1"/>
    <col min="738" max="984" width="9.1796875" style="1"/>
    <col min="985" max="985" width="51.1796875" style="1" customWidth="1"/>
    <col min="986" max="993" width="9.81640625" style="1" customWidth="1"/>
    <col min="994" max="1240" width="9.1796875" style="1"/>
    <col min="1241" max="1241" width="51.1796875" style="1" customWidth="1"/>
    <col min="1242" max="1249" width="9.81640625" style="1" customWidth="1"/>
    <col min="1250" max="1496" width="9.1796875" style="1"/>
    <col min="1497" max="1497" width="51.1796875" style="1" customWidth="1"/>
    <col min="1498" max="1505" width="9.81640625" style="1" customWidth="1"/>
    <col min="1506" max="1752" width="9.1796875" style="1"/>
    <col min="1753" max="1753" width="51.1796875" style="1" customWidth="1"/>
    <col min="1754" max="1761" width="9.81640625" style="1" customWidth="1"/>
    <col min="1762" max="2008" width="9.1796875" style="1"/>
    <col min="2009" max="2009" width="51.1796875" style="1" customWidth="1"/>
    <col min="2010" max="2017" width="9.81640625" style="1" customWidth="1"/>
    <col min="2018" max="2264" width="9.1796875" style="1"/>
    <col min="2265" max="2265" width="51.1796875" style="1" customWidth="1"/>
    <col min="2266" max="2273" width="9.81640625" style="1" customWidth="1"/>
    <col min="2274" max="2520" width="9.1796875" style="1"/>
    <col min="2521" max="2521" width="51.1796875" style="1" customWidth="1"/>
    <col min="2522" max="2529" width="9.81640625" style="1" customWidth="1"/>
    <col min="2530" max="2776" width="9.1796875" style="1"/>
    <col min="2777" max="2777" width="51.1796875" style="1" customWidth="1"/>
    <col min="2778" max="2785" width="9.81640625" style="1" customWidth="1"/>
    <col min="2786" max="3032" width="9.1796875" style="1"/>
    <col min="3033" max="3033" width="51.1796875" style="1" customWidth="1"/>
    <col min="3034" max="3041" width="9.81640625" style="1" customWidth="1"/>
    <col min="3042" max="3288" width="9.1796875" style="1"/>
    <col min="3289" max="3289" width="51.1796875" style="1" customWidth="1"/>
    <col min="3290" max="3297" width="9.81640625" style="1" customWidth="1"/>
    <col min="3298" max="3544" width="9.1796875" style="1"/>
    <col min="3545" max="3545" width="51.1796875" style="1" customWidth="1"/>
    <col min="3546" max="3553" width="9.81640625" style="1" customWidth="1"/>
    <col min="3554" max="3800" width="9.1796875" style="1"/>
    <col min="3801" max="3801" width="51.1796875" style="1" customWidth="1"/>
    <col min="3802" max="3809" width="9.81640625" style="1" customWidth="1"/>
    <col min="3810" max="4056" width="9.1796875" style="1"/>
    <col min="4057" max="4057" width="51.1796875" style="1" customWidth="1"/>
    <col min="4058" max="4065" width="9.81640625" style="1" customWidth="1"/>
    <col min="4066" max="4312" width="9.1796875" style="1"/>
    <col min="4313" max="4313" width="51.1796875" style="1" customWidth="1"/>
    <col min="4314" max="4321" width="9.81640625" style="1" customWidth="1"/>
    <col min="4322" max="4568" width="9.1796875" style="1"/>
    <col min="4569" max="4569" width="51.1796875" style="1" customWidth="1"/>
    <col min="4570" max="4577" width="9.81640625" style="1" customWidth="1"/>
    <col min="4578" max="4824" width="9.1796875" style="1"/>
    <col min="4825" max="4825" width="51.1796875" style="1" customWidth="1"/>
    <col min="4826" max="4833" width="9.81640625" style="1" customWidth="1"/>
    <col min="4834" max="5080" width="9.1796875" style="1"/>
    <col min="5081" max="5081" width="51.1796875" style="1" customWidth="1"/>
    <col min="5082" max="5089" width="9.81640625" style="1" customWidth="1"/>
    <col min="5090" max="5336" width="9.1796875" style="1"/>
    <col min="5337" max="5337" width="51.1796875" style="1" customWidth="1"/>
    <col min="5338" max="5345" width="9.81640625" style="1" customWidth="1"/>
    <col min="5346" max="5592" width="9.1796875" style="1"/>
    <col min="5593" max="5593" width="51.1796875" style="1" customWidth="1"/>
    <col min="5594" max="5601" width="9.81640625" style="1" customWidth="1"/>
    <col min="5602" max="5848" width="9.1796875" style="1"/>
    <col min="5849" max="5849" width="51.1796875" style="1" customWidth="1"/>
    <col min="5850" max="5857" width="9.81640625" style="1" customWidth="1"/>
    <col min="5858" max="6104" width="9.1796875" style="1"/>
    <col min="6105" max="6105" width="51.1796875" style="1" customWidth="1"/>
    <col min="6106" max="6113" width="9.81640625" style="1" customWidth="1"/>
    <col min="6114" max="6360" width="9.1796875" style="1"/>
    <col min="6361" max="6361" width="51.1796875" style="1" customWidth="1"/>
    <col min="6362" max="6369" width="9.81640625" style="1" customWidth="1"/>
    <col min="6370" max="6616" width="9.1796875" style="1"/>
    <col min="6617" max="6617" width="51.1796875" style="1" customWidth="1"/>
    <col min="6618" max="6625" width="9.81640625" style="1" customWidth="1"/>
    <col min="6626" max="6872" width="9.1796875" style="1"/>
    <col min="6873" max="6873" width="51.1796875" style="1" customWidth="1"/>
    <col min="6874" max="6881" width="9.81640625" style="1" customWidth="1"/>
    <col min="6882" max="7128" width="9.1796875" style="1"/>
    <col min="7129" max="7129" width="51.1796875" style="1" customWidth="1"/>
    <col min="7130" max="7137" width="9.81640625" style="1" customWidth="1"/>
    <col min="7138" max="7384" width="9.1796875" style="1"/>
    <col min="7385" max="7385" width="51.1796875" style="1" customWidth="1"/>
    <col min="7386" max="7393" width="9.81640625" style="1" customWidth="1"/>
    <col min="7394" max="7640" width="9.1796875" style="1"/>
    <col min="7641" max="7641" width="51.1796875" style="1" customWidth="1"/>
    <col min="7642" max="7649" width="9.81640625" style="1" customWidth="1"/>
    <col min="7650" max="7896" width="9.1796875" style="1"/>
    <col min="7897" max="7897" width="51.1796875" style="1" customWidth="1"/>
    <col min="7898" max="7905" width="9.81640625" style="1" customWidth="1"/>
    <col min="7906" max="8152" width="9.1796875" style="1"/>
    <col min="8153" max="8153" width="51.1796875" style="1" customWidth="1"/>
    <col min="8154" max="8161" width="9.81640625" style="1" customWidth="1"/>
    <col min="8162" max="8408" width="9.1796875" style="1"/>
    <col min="8409" max="8409" width="51.1796875" style="1" customWidth="1"/>
    <col min="8410" max="8417" width="9.81640625" style="1" customWidth="1"/>
    <col min="8418" max="8664" width="9.1796875" style="1"/>
    <col min="8665" max="8665" width="51.1796875" style="1" customWidth="1"/>
    <col min="8666" max="8673" width="9.81640625" style="1" customWidth="1"/>
    <col min="8674" max="8920" width="9.1796875" style="1"/>
    <col min="8921" max="8921" width="51.1796875" style="1" customWidth="1"/>
    <col min="8922" max="8929" width="9.81640625" style="1" customWidth="1"/>
    <col min="8930" max="9176" width="9.1796875" style="1"/>
    <col min="9177" max="9177" width="51.1796875" style="1" customWidth="1"/>
    <col min="9178" max="9185" width="9.81640625" style="1" customWidth="1"/>
    <col min="9186" max="9432" width="9.1796875" style="1"/>
    <col min="9433" max="9433" width="51.1796875" style="1" customWidth="1"/>
    <col min="9434" max="9441" width="9.81640625" style="1" customWidth="1"/>
    <col min="9442" max="9688" width="9.1796875" style="1"/>
    <col min="9689" max="9689" width="51.1796875" style="1" customWidth="1"/>
    <col min="9690" max="9697" width="9.81640625" style="1" customWidth="1"/>
    <col min="9698" max="9944" width="9.1796875" style="1"/>
    <col min="9945" max="9945" width="51.1796875" style="1" customWidth="1"/>
    <col min="9946" max="9953" width="9.81640625" style="1" customWidth="1"/>
    <col min="9954" max="10200" width="9.1796875" style="1"/>
    <col min="10201" max="10201" width="51.1796875" style="1" customWidth="1"/>
    <col min="10202" max="10209" width="9.81640625" style="1" customWidth="1"/>
    <col min="10210" max="10456" width="9.1796875" style="1"/>
    <col min="10457" max="10457" width="51.1796875" style="1" customWidth="1"/>
    <col min="10458" max="10465" width="9.81640625" style="1" customWidth="1"/>
    <col min="10466" max="10712" width="9.1796875" style="1"/>
    <col min="10713" max="10713" width="51.1796875" style="1" customWidth="1"/>
    <col min="10714" max="10721" width="9.81640625" style="1" customWidth="1"/>
    <col min="10722" max="10968" width="9.1796875" style="1"/>
    <col min="10969" max="10969" width="51.1796875" style="1" customWidth="1"/>
    <col min="10970" max="10977" width="9.81640625" style="1" customWidth="1"/>
    <col min="10978" max="11224" width="9.1796875" style="1"/>
    <col min="11225" max="11225" width="51.1796875" style="1" customWidth="1"/>
    <col min="11226" max="11233" width="9.81640625" style="1" customWidth="1"/>
    <col min="11234" max="11480" width="9.1796875" style="1"/>
    <col min="11481" max="11481" width="51.1796875" style="1" customWidth="1"/>
    <col min="11482" max="11489" width="9.81640625" style="1" customWidth="1"/>
    <col min="11490" max="11736" width="9.1796875" style="1"/>
    <col min="11737" max="11737" width="51.1796875" style="1" customWidth="1"/>
    <col min="11738" max="11745" width="9.81640625" style="1" customWidth="1"/>
    <col min="11746" max="11992" width="9.1796875" style="1"/>
    <col min="11993" max="11993" width="51.1796875" style="1" customWidth="1"/>
    <col min="11994" max="12001" width="9.81640625" style="1" customWidth="1"/>
    <col min="12002" max="12248" width="9.1796875" style="1"/>
    <col min="12249" max="12249" width="51.1796875" style="1" customWidth="1"/>
    <col min="12250" max="12257" width="9.81640625" style="1" customWidth="1"/>
    <col min="12258" max="12504" width="9.1796875" style="1"/>
    <col min="12505" max="12505" width="51.1796875" style="1" customWidth="1"/>
    <col min="12506" max="12513" width="9.81640625" style="1" customWidth="1"/>
    <col min="12514" max="12760" width="9.1796875" style="1"/>
    <col min="12761" max="12761" width="51.1796875" style="1" customWidth="1"/>
    <col min="12762" max="12769" width="9.81640625" style="1" customWidth="1"/>
    <col min="12770" max="13016" width="9.1796875" style="1"/>
    <col min="13017" max="13017" width="51.1796875" style="1" customWidth="1"/>
    <col min="13018" max="13025" width="9.81640625" style="1" customWidth="1"/>
    <col min="13026" max="13272" width="9.1796875" style="1"/>
    <col min="13273" max="13273" width="51.1796875" style="1" customWidth="1"/>
    <col min="13274" max="13281" width="9.81640625" style="1" customWidth="1"/>
    <col min="13282" max="13528" width="9.1796875" style="1"/>
    <col min="13529" max="13529" width="51.1796875" style="1" customWidth="1"/>
    <col min="13530" max="13537" width="9.81640625" style="1" customWidth="1"/>
    <col min="13538" max="13784" width="9.1796875" style="1"/>
    <col min="13785" max="13785" width="51.1796875" style="1" customWidth="1"/>
    <col min="13786" max="13793" width="9.81640625" style="1" customWidth="1"/>
    <col min="13794" max="14040" width="9.1796875" style="1"/>
    <col min="14041" max="14041" width="51.1796875" style="1" customWidth="1"/>
    <col min="14042" max="14049" width="9.81640625" style="1" customWidth="1"/>
    <col min="14050" max="14296" width="9.1796875" style="1"/>
    <col min="14297" max="14297" width="51.1796875" style="1" customWidth="1"/>
    <col min="14298" max="14305" width="9.81640625" style="1" customWidth="1"/>
    <col min="14306" max="14552" width="9.1796875" style="1"/>
    <col min="14553" max="14553" width="51.1796875" style="1" customWidth="1"/>
    <col min="14554" max="14561" width="9.81640625" style="1" customWidth="1"/>
    <col min="14562" max="14808" width="9.1796875" style="1"/>
    <col min="14809" max="14809" width="51.1796875" style="1" customWidth="1"/>
    <col min="14810" max="14817" width="9.81640625" style="1" customWidth="1"/>
    <col min="14818" max="15064" width="9.1796875" style="1"/>
    <col min="15065" max="15065" width="51.1796875" style="1" customWidth="1"/>
    <col min="15066" max="15073" width="9.81640625" style="1" customWidth="1"/>
    <col min="15074" max="15320" width="9.1796875" style="1"/>
    <col min="15321" max="15321" width="51.1796875" style="1" customWidth="1"/>
    <col min="15322" max="15329" width="9.81640625" style="1" customWidth="1"/>
    <col min="15330" max="15576" width="9.1796875" style="1"/>
    <col min="15577" max="15577" width="51.1796875" style="1" customWidth="1"/>
    <col min="15578" max="15585" width="9.81640625" style="1" customWidth="1"/>
    <col min="15586" max="15832" width="9.1796875" style="1"/>
    <col min="15833" max="15833" width="51.1796875" style="1" customWidth="1"/>
    <col min="15834" max="15841" width="9.81640625" style="1" customWidth="1"/>
    <col min="15842" max="16384" width="9.1796875" style="1"/>
  </cols>
  <sheetData>
    <row r="1" spans="2:13" ht="14" x14ac:dyDescent="0.3">
      <c r="M1" s="36" t="s">
        <v>144</v>
      </c>
    </row>
    <row r="2" spans="2:13" ht="21.75" customHeight="1" x14ac:dyDescent="0.3">
      <c r="B2" s="178" t="s">
        <v>145</v>
      </c>
      <c r="C2" s="178"/>
      <c r="D2" s="178"/>
      <c r="E2" s="178"/>
      <c r="F2" s="178"/>
      <c r="G2" s="178"/>
      <c r="H2" s="178"/>
      <c r="I2" s="178"/>
      <c r="J2" s="178"/>
      <c r="K2" s="178"/>
      <c r="L2" s="178"/>
      <c r="M2" s="178"/>
    </row>
    <row r="3" spans="2:13" ht="13.5" customHeight="1" x14ac:dyDescent="0.3">
      <c r="B3" s="179">
        <v>2022</v>
      </c>
      <c r="C3" s="179"/>
      <c r="D3" s="179"/>
      <c r="E3" s="179"/>
      <c r="F3" s="179"/>
      <c r="G3" s="179"/>
      <c r="H3" s="179"/>
      <c r="I3" s="179"/>
      <c r="J3" s="179"/>
      <c r="K3" s="179"/>
      <c r="L3" s="179"/>
      <c r="M3" s="179"/>
    </row>
    <row r="4" spans="2:13" ht="13.25" customHeight="1" x14ac:dyDescent="0.3">
      <c r="B4" s="103" t="s">
        <v>115</v>
      </c>
      <c r="C4" s="18"/>
      <c r="D4" s="18"/>
      <c r="E4" s="18"/>
      <c r="F4" s="11"/>
      <c r="G4" s="11"/>
      <c r="H4" s="11"/>
      <c r="I4" s="10"/>
      <c r="J4" s="10"/>
      <c r="K4" s="10"/>
      <c r="L4" s="19"/>
      <c r="M4" s="10"/>
    </row>
    <row r="5" spans="2:13" ht="27.75" customHeight="1" x14ac:dyDescent="0.3">
      <c r="B5" s="37" t="s">
        <v>99</v>
      </c>
      <c r="C5" s="181" t="s">
        <v>0</v>
      </c>
      <c r="D5" s="180" t="s">
        <v>89</v>
      </c>
      <c r="E5" s="180" t="s">
        <v>87</v>
      </c>
      <c r="F5" s="180" t="s">
        <v>86</v>
      </c>
      <c r="G5" s="180" t="s">
        <v>88</v>
      </c>
      <c r="H5" s="180" t="s">
        <v>146</v>
      </c>
      <c r="I5" s="181" t="s">
        <v>85</v>
      </c>
      <c r="J5" s="181" t="s">
        <v>84</v>
      </c>
      <c r="K5" s="181" t="s">
        <v>83</v>
      </c>
      <c r="L5" s="181" t="s">
        <v>82</v>
      </c>
      <c r="M5" s="181" t="s">
        <v>81</v>
      </c>
    </row>
    <row r="6" spans="2:13" ht="27.75" customHeight="1" x14ac:dyDescent="0.3">
      <c r="B6" s="104" t="s">
        <v>46</v>
      </c>
      <c r="C6" s="181" t="s">
        <v>0</v>
      </c>
      <c r="D6" s="180" t="s">
        <v>22</v>
      </c>
      <c r="E6" s="180" t="s">
        <v>23</v>
      </c>
      <c r="F6" s="180" t="s">
        <v>24</v>
      </c>
      <c r="G6" s="180" t="s">
        <v>25</v>
      </c>
      <c r="H6" s="180"/>
      <c r="I6" s="181" t="s">
        <v>26</v>
      </c>
      <c r="J6" s="181" t="s">
        <v>27</v>
      </c>
      <c r="K6" s="181" t="s">
        <v>28</v>
      </c>
      <c r="L6" s="181" t="s">
        <v>29</v>
      </c>
      <c r="M6" s="181" t="s">
        <v>30</v>
      </c>
    </row>
    <row r="7" spans="2:13" ht="14" customHeight="1" x14ac:dyDescent="0.3">
      <c r="B7" s="106" t="s">
        <v>0</v>
      </c>
      <c r="C7" s="55">
        <v>3147971</v>
      </c>
      <c r="D7" s="55">
        <v>9760</v>
      </c>
      <c r="E7" s="55">
        <v>1339839</v>
      </c>
      <c r="F7" s="55">
        <v>1043674</v>
      </c>
      <c r="G7" s="55">
        <v>21329</v>
      </c>
      <c r="H7" s="55">
        <v>2833</v>
      </c>
      <c r="I7" s="55">
        <v>49355</v>
      </c>
      <c r="J7" s="55">
        <v>553434</v>
      </c>
      <c r="K7" s="55">
        <v>106933</v>
      </c>
      <c r="L7" s="55">
        <v>10890</v>
      </c>
      <c r="M7" s="55">
        <v>9924</v>
      </c>
    </row>
    <row r="8" spans="2:13" ht="14" customHeight="1" x14ac:dyDescent="0.3">
      <c r="B8" s="103" t="s">
        <v>53</v>
      </c>
      <c r="C8" s="14">
        <v>74096</v>
      </c>
      <c r="D8" s="14">
        <v>1559</v>
      </c>
      <c r="E8" s="14">
        <v>49446</v>
      </c>
      <c r="F8" s="14">
        <v>15418</v>
      </c>
      <c r="G8" s="14">
        <v>198</v>
      </c>
      <c r="H8" s="14">
        <v>50</v>
      </c>
      <c r="I8" s="14">
        <v>497</v>
      </c>
      <c r="J8" s="14">
        <v>4456</v>
      </c>
      <c r="K8" s="14">
        <v>573</v>
      </c>
      <c r="L8" s="14">
        <v>28</v>
      </c>
      <c r="M8" s="14">
        <v>1871</v>
      </c>
    </row>
    <row r="9" spans="2:13" ht="14" customHeight="1" x14ac:dyDescent="0.3">
      <c r="B9" s="103" t="s">
        <v>47</v>
      </c>
      <c r="C9" s="14">
        <v>8724</v>
      </c>
      <c r="D9" s="14">
        <v>60</v>
      </c>
      <c r="E9" s="14">
        <v>5427</v>
      </c>
      <c r="F9" s="14">
        <v>2192</v>
      </c>
      <c r="G9" s="14">
        <v>25</v>
      </c>
      <c r="H9" s="14">
        <v>5</v>
      </c>
      <c r="I9" s="14">
        <v>84</v>
      </c>
      <c r="J9" s="14">
        <v>790</v>
      </c>
      <c r="K9" s="14">
        <v>128</v>
      </c>
      <c r="L9" s="14">
        <v>8</v>
      </c>
      <c r="M9" s="14">
        <v>5</v>
      </c>
    </row>
    <row r="10" spans="2:13" ht="14" customHeight="1" x14ac:dyDescent="0.3">
      <c r="B10" s="103" t="s">
        <v>48</v>
      </c>
      <c r="C10" s="58">
        <f>+SUM(C11:C34)</f>
        <v>642805</v>
      </c>
      <c r="D10" s="14">
        <f>+SUM(D11:D34)</f>
        <v>1969</v>
      </c>
      <c r="E10" s="14">
        <f t="shared" ref="E10:M10" si="0">+SUM(E11:E34)</f>
        <v>353380</v>
      </c>
      <c r="F10" s="14">
        <f t="shared" si="0"/>
        <v>195133</v>
      </c>
      <c r="G10" s="14">
        <f t="shared" si="0"/>
        <v>4582</v>
      </c>
      <c r="H10" s="14">
        <f t="shared" si="0"/>
        <v>433</v>
      </c>
      <c r="I10" s="14">
        <f t="shared" si="0"/>
        <v>7335</v>
      </c>
      <c r="J10" s="14">
        <f t="shared" si="0"/>
        <v>62379</v>
      </c>
      <c r="K10" s="14">
        <f t="shared" si="0"/>
        <v>15801</v>
      </c>
      <c r="L10" s="14">
        <f t="shared" si="0"/>
        <v>821</v>
      </c>
      <c r="M10" s="14">
        <f t="shared" si="0"/>
        <v>972</v>
      </c>
    </row>
    <row r="11" spans="2:13" s="99" customFormat="1" ht="14" hidden="1" customHeight="1" outlineLevel="1" x14ac:dyDescent="0.35">
      <c r="B11" s="100" t="s">
        <v>291</v>
      </c>
      <c r="C11" s="110">
        <v>78360</v>
      </c>
      <c r="D11" s="111">
        <v>370</v>
      </c>
      <c r="E11" s="111">
        <v>45594</v>
      </c>
      <c r="F11" s="111">
        <v>23294</v>
      </c>
      <c r="G11" s="111">
        <v>330</v>
      </c>
      <c r="H11" s="111">
        <v>41</v>
      </c>
      <c r="I11" s="111">
        <v>731</v>
      </c>
      <c r="J11" s="111">
        <v>6669</v>
      </c>
      <c r="K11" s="111">
        <v>1120</v>
      </c>
      <c r="L11" s="111">
        <v>57</v>
      </c>
      <c r="M11" s="111">
        <v>154</v>
      </c>
    </row>
    <row r="12" spans="2:13" s="99" customFormat="1" ht="14" hidden="1" customHeight="1" outlineLevel="1" x14ac:dyDescent="0.35">
      <c r="B12" s="100" t="s">
        <v>292</v>
      </c>
      <c r="C12" s="110">
        <v>13868</v>
      </c>
      <c r="D12" s="111">
        <v>94</v>
      </c>
      <c r="E12" s="111">
        <v>5751</v>
      </c>
      <c r="F12" s="111">
        <v>4194</v>
      </c>
      <c r="G12" s="111">
        <v>89</v>
      </c>
      <c r="H12" s="111">
        <v>15</v>
      </c>
      <c r="I12" s="111">
        <v>261</v>
      </c>
      <c r="J12" s="111">
        <v>2993</v>
      </c>
      <c r="K12" s="111">
        <v>416</v>
      </c>
      <c r="L12" s="111">
        <v>20</v>
      </c>
      <c r="M12" s="111">
        <v>35</v>
      </c>
    </row>
    <row r="13" spans="2:13" s="99" customFormat="1" ht="14" hidden="1" customHeight="1" outlineLevel="1" x14ac:dyDescent="0.35">
      <c r="B13" s="100" t="s">
        <v>293</v>
      </c>
      <c r="C13" s="110">
        <v>471</v>
      </c>
      <c r="D13" s="160" t="s">
        <v>100</v>
      </c>
      <c r="E13" s="111">
        <v>90</v>
      </c>
      <c r="F13" s="111">
        <v>290</v>
      </c>
      <c r="G13" s="111">
        <v>1</v>
      </c>
      <c r="H13" s="160" t="s">
        <v>100</v>
      </c>
      <c r="I13" s="111">
        <v>17</v>
      </c>
      <c r="J13" s="111">
        <v>36</v>
      </c>
      <c r="K13" s="111">
        <v>32</v>
      </c>
      <c r="L13" s="160" t="s">
        <v>100</v>
      </c>
      <c r="M13" s="111">
        <v>5</v>
      </c>
    </row>
    <row r="14" spans="2:13" s="99" customFormat="1" ht="14" hidden="1" customHeight="1" outlineLevel="1" x14ac:dyDescent="0.35">
      <c r="B14" s="100" t="s">
        <v>294</v>
      </c>
      <c r="C14" s="110">
        <v>41331</v>
      </c>
      <c r="D14" s="111">
        <v>137</v>
      </c>
      <c r="E14" s="111">
        <v>25880</v>
      </c>
      <c r="F14" s="111">
        <v>11221</v>
      </c>
      <c r="G14" s="111">
        <v>306</v>
      </c>
      <c r="H14" s="111">
        <v>18</v>
      </c>
      <c r="I14" s="111">
        <v>270</v>
      </c>
      <c r="J14" s="111">
        <v>2860</v>
      </c>
      <c r="K14" s="111">
        <v>576</v>
      </c>
      <c r="L14" s="111">
        <v>26</v>
      </c>
      <c r="M14" s="111">
        <v>37</v>
      </c>
    </row>
    <row r="15" spans="2:13" s="99" customFormat="1" ht="14" hidden="1" customHeight="1" outlineLevel="1" x14ac:dyDescent="0.35">
      <c r="B15" s="100" t="s">
        <v>295</v>
      </c>
      <c r="C15" s="110">
        <v>67342</v>
      </c>
      <c r="D15" s="111">
        <v>210</v>
      </c>
      <c r="E15" s="111">
        <v>50726</v>
      </c>
      <c r="F15" s="111">
        <v>13153</v>
      </c>
      <c r="G15" s="111">
        <v>164</v>
      </c>
      <c r="H15" s="111">
        <v>21</v>
      </c>
      <c r="I15" s="111">
        <v>205</v>
      </c>
      <c r="J15" s="111">
        <v>2478</v>
      </c>
      <c r="K15" s="111">
        <v>338</v>
      </c>
      <c r="L15" s="111">
        <v>16</v>
      </c>
      <c r="M15" s="111">
        <v>31</v>
      </c>
    </row>
    <row r="16" spans="2:13" s="99" customFormat="1" ht="14" hidden="1" customHeight="1" outlineLevel="1" x14ac:dyDescent="0.35">
      <c r="B16" s="100" t="s">
        <v>296</v>
      </c>
      <c r="C16" s="110">
        <v>42781</v>
      </c>
      <c r="D16" s="111">
        <v>122</v>
      </c>
      <c r="E16" s="111">
        <v>30327</v>
      </c>
      <c r="F16" s="111">
        <v>10510</v>
      </c>
      <c r="G16" s="111">
        <v>75</v>
      </c>
      <c r="H16" s="111">
        <v>8</v>
      </c>
      <c r="I16" s="111">
        <v>139</v>
      </c>
      <c r="J16" s="111">
        <v>1365</v>
      </c>
      <c r="K16" s="111">
        <v>211</v>
      </c>
      <c r="L16" s="111">
        <v>7</v>
      </c>
      <c r="M16" s="111">
        <v>17</v>
      </c>
    </row>
    <row r="17" spans="2:13" s="99" customFormat="1" ht="14" hidden="1" customHeight="1" outlineLevel="1" x14ac:dyDescent="0.35">
      <c r="B17" s="100" t="s">
        <v>297</v>
      </c>
      <c r="C17" s="110">
        <v>24138</v>
      </c>
      <c r="D17" s="111">
        <v>157</v>
      </c>
      <c r="E17" s="111">
        <v>15282</v>
      </c>
      <c r="F17" s="111">
        <v>5868</v>
      </c>
      <c r="G17" s="111">
        <v>125</v>
      </c>
      <c r="H17" s="111">
        <v>12</v>
      </c>
      <c r="I17" s="111">
        <v>218</v>
      </c>
      <c r="J17" s="111">
        <v>1929</v>
      </c>
      <c r="K17" s="111">
        <v>471</v>
      </c>
      <c r="L17" s="111">
        <v>22</v>
      </c>
      <c r="M17" s="111">
        <v>54</v>
      </c>
    </row>
    <row r="18" spans="2:13" s="99" customFormat="1" ht="14" hidden="1" customHeight="1" outlineLevel="1" x14ac:dyDescent="0.35">
      <c r="B18" s="100" t="s">
        <v>298</v>
      </c>
      <c r="C18" s="110">
        <v>13403</v>
      </c>
      <c r="D18" s="111">
        <v>34</v>
      </c>
      <c r="E18" s="111">
        <v>5784</v>
      </c>
      <c r="F18" s="111">
        <v>4965</v>
      </c>
      <c r="G18" s="111">
        <v>159</v>
      </c>
      <c r="H18" s="111">
        <v>3</v>
      </c>
      <c r="I18" s="111">
        <v>176</v>
      </c>
      <c r="J18" s="111">
        <v>1786</v>
      </c>
      <c r="K18" s="111">
        <v>473</v>
      </c>
      <c r="L18" s="111">
        <v>11</v>
      </c>
      <c r="M18" s="111">
        <v>12</v>
      </c>
    </row>
    <row r="19" spans="2:13" s="99" customFormat="1" ht="14" hidden="1" customHeight="1" outlineLevel="1" x14ac:dyDescent="0.35">
      <c r="B19" s="100" t="s">
        <v>299</v>
      </c>
      <c r="C19" s="110">
        <v>11010</v>
      </c>
      <c r="D19" s="111">
        <v>16</v>
      </c>
      <c r="E19" s="111">
        <v>4992</v>
      </c>
      <c r="F19" s="111">
        <v>4182</v>
      </c>
      <c r="G19" s="111">
        <v>75</v>
      </c>
      <c r="H19" s="111">
        <v>8</v>
      </c>
      <c r="I19" s="111">
        <v>134</v>
      </c>
      <c r="J19" s="111">
        <v>1430</v>
      </c>
      <c r="K19" s="111">
        <v>154</v>
      </c>
      <c r="L19" s="111">
        <v>8</v>
      </c>
      <c r="M19" s="111">
        <v>11</v>
      </c>
    </row>
    <row r="20" spans="2:13" s="99" customFormat="1" ht="14" hidden="1" customHeight="1" outlineLevel="1" x14ac:dyDescent="0.35">
      <c r="B20" s="100" t="s">
        <v>300</v>
      </c>
      <c r="C20" s="110">
        <v>1464</v>
      </c>
      <c r="D20" s="160" t="s">
        <v>100</v>
      </c>
      <c r="E20" s="111">
        <v>215</v>
      </c>
      <c r="F20" s="111">
        <v>552</v>
      </c>
      <c r="G20" s="160" t="s">
        <v>100</v>
      </c>
      <c r="H20" s="160" t="s">
        <v>100</v>
      </c>
      <c r="I20" s="111">
        <v>62</v>
      </c>
      <c r="J20" s="111">
        <v>528</v>
      </c>
      <c r="K20" s="111">
        <v>95</v>
      </c>
      <c r="L20" s="111">
        <v>7</v>
      </c>
      <c r="M20" s="111">
        <v>5</v>
      </c>
    </row>
    <row r="21" spans="2:13" s="99" customFormat="1" ht="14" hidden="1" customHeight="1" outlineLevel="1" x14ac:dyDescent="0.35">
      <c r="B21" s="100" t="s">
        <v>301</v>
      </c>
      <c r="C21" s="110">
        <v>12970</v>
      </c>
      <c r="D21" s="111">
        <v>22</v>
      </c>
      <c r="E21" s="111">
        <v>4642</v>
      </c>
      <c r="F21" s="111">
        <v>4510</v>
      </c>
      <c r="G21" s="111">
        <v>64</v>
      </c>
      <c r="H21" s="111">
        <v>7</v>
      </c>
      <c r="I21" s="111">
        <v>231</v>
      </c>
      <c r="J21" s="111">
        <v>2638</v>
      </c>
      <c r="K21" s="111">
        <v>748</v>
      </c>
      <c r="L21" s="111">
        <v>64</v>
      </c>
      <c r="M21" s="111">
        <v>44</v>
      </c>
    </row>
    <row r="22" spans="2:13" s="99" customFormat="1" ht="14" hidden="1" customHeight="1" outlineLevel="1" x14ac:dyDescent="0.35">
      <c r="B22" s="100" t="s">
        <v>302</v>
      </c>
      <c r="C22" s="110">
        <v>10206</v>
      </c>
      <c r="D22" s="111">
        <v>3</v>
      </c>
      <c r="E22" s="111">
        <v>1811</v>
      </c>
      <c r="F22" s="111">
        <v>3640</v>
      </c>
      <c r="G22" s="111">
        <v>110</v>
      </c>
      <c r="H22" s="111">
        <v>6</v>
      </c>
      <c r="I22" s="111">
        <v>824</v>
      </c>
      <c r="J22" s="111">
        <v>2415</v>
      </c>
      <c r="K22" s="111">
        <v>1250</v>
      </c>
      <c r="L22" s="111">
        <v>134</v>
      </c>
      <c r="M22" s="111">
        <v>13</v>
      </c>
    </row>
    <row r="23" spans="2:13" s="99" customFormat="1" ht="14" hidden="1" customHeight="1" outlineLevel="1" x14ac:dyDescent="0.35">
      <c r="B23" s="100" t="s">
        <v>303</v>
      </c>
      <c r="C23" s="110">
        <v>27957</v>
      </c>
      <c r="D23" s="111">
        <v>49</v>
      </c>
      <c r="E23" s="111">
        <v>12592</v>
      </c>
      <c r="F23" s="111">
        <v>10600</v>
      </c>
      <c r="G23" s="111">
        <v>257</v>
      </c>
      <c r="H23" s="111">
        <v>12</v>
      </c>
      <c r="I23" s="111">
        <v>379</v>
      </c>
      <c r="J23" s="111">
        <v>3097</v>
      </c>
      <c r="K23" s="111">
        <v>826</v>
      </c>
      <c r="L23" s="111">
        <v>21</v>
      </c>
      <c r="M23" s="111">
        <v>124</v>
      </c>
    </row>
    <row r="24" spans="2:13" s="99" customFormat="1" ht="14" hidden="1" customHeight="1" outlineLevel="1" x14ac:dyDescent="0.35">
      <c r="B24" s="100" t="s">
        <v>304</v>
      </c>
      <c r="C24" s="110">
        <v>39648</v>
      </c>
      <c r="D24" s="111">
        <v>227</v>
      </c>
      <c r="E24" s="111">
        <v>23129</v>
      </c>
      <c r="F24" s="111">
        <v>11399</v>
      </c>
      <c r="G24" s="111">
        <v>203</v>
      </c>
      <c r="H24" s="111">
        <v>14</v>
      </c>
      <c r="I24" s="111">
        <v>435</v>
      </c>
      <c r="J24" s="111">
        <v>3494</v>
      </c>
      <c r="K24" s="111">
        <v>622</v>
      </c>
      <c r="L24" s="111">
        <v>28</v>
      </c>
      <c r="M24" s="111">
        <v>97</v>
      </c>
    </row>
    <row r="25" spans="2:13" s="99" customFormat="1" ht="14" hidden="1" customHeight="1" outlineLevel="1" x14ac:dyDescent="0.35">
      <c r="B25" s="100" t="s">
        <v>305</v>
      </c>
      <c r="C25" s="110">
        <v>9183</v>
      </c>
      <c r="D25" s="111">
        <v>34</v>
      </c>
      <c r="E25" s="111">
        <v>4912</v>
      </c>
      <c r="F25" s="111">
        <v>2880</v>
      </c>
      <c r="G25" s="111">
        <v>61</v>
      </c>
      <c r="H25" s="111">
        <v>6</v>
      </c>
      <c r="I25" s="111">
        <v>119</v>
      </c>
      <c r="J25" s="111">
        <v>923</v>
      </c>
      <c r="K25" s="111">
        <v>224</v>
      </c>
      <c r="L25" s="111">
        <v>7</v>
      </c>
      <c r="M25" s="111">
        <v>17</v>
      </c>
    </row>
    <row r="26" spans="2:13" s="99" customFormat="1" ht="14" hidden="1" customHeight="1" outlineLevel="1" x14ac:dyDescent="0.35">
      <c r="B26" s="100" t="s">
        <v>306</v>
      </c>
      <c r="C26" s="110">
        <v>80934</v>
      </c>
      <c r="D26" s="111">
        <v>166</v>
      </c>
      <c r="E26" s="111">
        <v>44706</v>
      </c>
      <c r="F26" s="111">
        <v>25728</v>
      </c>
      <c r="G26" s="111">
        <v>783</v>
      </c>
      <c r="H26" s="111">
        <v>91</v>
      </c>
      <c r="I26" s="111">
        <v>759</v>
      </c>
      <c r="J26" s="111">
        <v>6921</v>
      </c>
      <c r="K26" s="111">
        <v>1631</v>
      </c>
      <c r="L26" s="111">
        <v>44</v>
      </c>
      <c r="M26" s="111">
        <v>105</v>
      </c>
    </row>
    <row r="27" spans="2:13" s="99" customFormat="1" ht="14" hidden="1" customHeight="1" outlineLevel="1" x14ac:dyDescent="0.35">
      <c r="B27" s="100" t="s">
        <v>307</v>
      </c>
      <c r="C27" s="110">
        <v>12445</v>
      </c>
      <c r="D27" s="111">
        <v>7</v>
      </c>
      <c r="E27" s="111">
        <v>3620</v>
      </c>
      <c r="F27" s="111">
        <v>4545</v>
      </c>
      <c r="G27" s="111">
        <v>143</v>
      </c>
      <c r="H27" s="111">
        <v>6</v>
      </c>
      <c r="I27" s="111">
        <v>180</v>
      </c>
      <c r="J27" s="111">
        <v>2422</v>
      </c>
      <c r="K27" s="111">
        <v>1404</v>
      </c>
      <c r="L27" s="111">
        <v>83</v>
      </c>
      <c r="M27" s="111">
        <v>35</v>
      </c>
    </row>
    <row r="28" spans="2:13" s="99" customFormat="1" ht="14" hidden="1" customHeight="1" outlineLevel="1" x14ac:dyDescent="0.35">
      <c r="B28" s="100" t="s">
        <v>308</v>
      </c>
      <c r="C28" s="110">
        <v>20636</v>
      </c>
      <c r="D28" s="111">
        <v>11</v>
      </c>
      <c r="E28" s="111">
        <v>6971</v>
      </c>
      <c r="F28" s="111">
        <v>7110</v>
      </c>
      <c r="G28" s="111">
        <v>164</v>
      </c>
      <c r="H28" s="111">
        <v>30</v>
      </c>
      <c r="I28" s="111">
        <v>421</v>
      </c>
      <c r="J28" s="111">
        <v>4026</v>
      </c>
      <c r="K28" s="111">
        <v>1824</v>
      </c>
      <c r="L28" s="111">
        <v>34</v>
      </c>
      <c r="M28" s="111">
        <v>45</v>
      </c>
    </row>
    <row r="29" spans="2:13" s="99" customFormat="1" ht="14" hidden="1" customHeight="1" outlineLevel="1" x14ac:dyDescent="0.35">
      <c r="B29" s="100" t="s">
        <v>309</v>
      </c>
      <c r="C29" s="110">
        <v>23865</v>
      </c>
      <c r="D29" s="111">
        <v>22</v>
      </c>
      <c r="E29" s="111">
        <v>10942</v>
      </c>
      <c r="F29" s="111">
        <v>8304</v>
      </c>
      <c r="G29" s="111">
        <v>352</v>
      </c>
      <c r="H29" s="111">
        <v>46</v>
      </c>
      <c r="I29" s="111">
        <v>348</v>
      </c>
      <c r="J29" s="111">
        <v>3066</v>
      </c>
      <c r="K29" s="111">
        <v>741</v>
      </c>
      <c r="L29" s="111">
        <v>23</v>
      </c>
      <c r="M29" s="111">
        <v>21</v>
      </c>
    </row>
    <row r="30" spans="2:13" s="99" customFormat="1" ht="14" hidden="1" customHeight="1" outlineLevel="1" x14ac:dyDescent="0.35">
      <c r="B30" s="100" t="s">
        <v>310</v>
      </c>
      <c r="C30" s="110">
        <v>38789</v>
      </c>
      <c r="D30" s="111">
        <v>53</v>
      </c>
      <c r="E30" s="111">
        <v>17536</v>
      </c>
      <c r="F30" s="111">
        <v>14583</v>
      </c>
      <c r="G30" s="111">
        <v>294</v>
      </c>
      <c r="H30" s="111">
        <v>18</v>
      </c>
      <c r="I30" s="111">
        <v>594</v>
      </c>
      <c r="J30" s="111">
        <v>4523</v>
      </c>
      <c r="K30" s="111">
        <v>1145</v>
      </c>
      <c r="L30" s="111">
        <v>24</v>
      </c>
      <c r="M30" s="111">
        <v>19</v>
      </c>
    </row>
    <row r="31" spans="2:13" s="99" customFormat="1" ht="14" hidden="1" customHeight="1" outlineLevel="1" x14ac:dyDescent="0.35">
      <c r="B31" s="100" t="s">
        <v>311</v>
      </c>
      <c r="C31" s="110">
        <v>7864</v>
      </c>
      <c r="D31" s="111">
        <v>2</v>
      </c>
      <c r="E31" s="111">
        <v>2919</v>
      </c>
      <c r="F31" s="111">
        <v>3269</v>
      </c>
      <c r="G31" s="111">
        <v>359</v>
      </c>
      <c r="H31" s="111">
        <v>8</v>
      </c>
      <c r="I31" s="111">
        <v>88</v>
      </c>
      <c r="J31" s="111">
        <v>921</v>
      </c>
      <c r="K31" s="111">
        <v>273</v>
      </c>
      <c r="L31" s="111">
        <v>3</v>
      </c>
      <c r="M31" s="111">
        <v>22</v>
      </c>
    </row>
    <row r="32" spans="2:13" s="99" customFormat="1" ht="14" hidden="1" customHeight="1" outlineLevel="1" x14ac:dyDescent="0.35">
      <c r="B32" s="100" t="s">
        <v>312</v>
      </c>
      <c r="C32" s="110">
        <v>30225</v>
      </c>
      <c r="D32" s="111">
        <v>110</v>
      </c>
      <c r="E32" s="111">
        <v>20084</v>
      </c>
      <c r="F32" s="111">
        <v>7562</v>
      </c>
      <c r="G32" s="111">
        <v>107</v>
      </c>
      <c r="H32" s="111">
        <v>23</v>
      </c>
      <c r="I32" s="111">
        <v>179</v>
      </c>
      <c r="J32" s="111">
        <v>1842</v>
      </c>
      <c r="K32" s="111">
        <v>295</v>
      </c>
      <c r="L32" s="111">
        <v>9</v>
      </c>
      <c r="M32" s="111">
        <v>14</v>
      </c>
    </row>
    <row r="33" spans="2:13" s="99" customFormat="1" ht="14" hidden="1" customHeight="1" outlineLevel="1" x14ac:dyDescent="0.35">
      <c r="B33" s="100" t="s">
        <v>313</v>
      </c>
      <c r="C33" s="110">
        <v>13243</v>
      </c>
      <c r="D33" s="111">
        <v>14</v>
      </c>
      <c r="E33" s="111">
        <v>5680</v>
      </c>
      <c r="F33" s="111">
        <v>5041</v>
      </c>
      <c r="G33" s="111">
        <v>121</v>
      </c>
      <c r="H33" s="111">
        <v>20</v>
      </c>
      <c r="I33" s="111">
        <v>182</v>
      </c>
      <c r="J33" s="111">
        <v>1809</v>
      </c>
      <c r="K33" s="111">
        <v>340</v>
      </c>
      <c r="L33" s="111">
        <v>19</v>
      </c>
      <c r="M33" s="111">
        <v>17</v>
      </c>
    </row>
    <row r="34" spans="2:13" s="99" customFormat="1" ht="14" hidden="1" customHeight="1" outlineLevel="1" x14ac:dyDescent="0.35">
      <c r="B34" s="100" t="s">
        <v>314</v>
      </c>
      <c r="C34" s="110">
        <v>20672</v>
      </c>
      <c r="D34" s="111">
        <v>109</v>
      </c>
      <c r="E34" s="111">
        <v>9195</v>
      </c>
      <c r="F34" s="111">
        <v>7733</v>
      </c>
      <c r="G34" s="111">
        <v>240</v>
      </c>
      <c r="H34" s="111">
        <v>20</v>
      </c>
      <c r="I34" s="111">
        <v>383</v>
      </c>
      <c r="J34" s="111">
        <v>2208</v>
      </c>
      <c r="K34" s="111">
        <v>592</v>
      </c>
      <c r="L34" s="111">
        <v>154</v>
      </c>
      <c r="M34" s="111">
        <v>38</v>
      </c>
    </row>
    <row r="35" spans="2:13" ht="14" customHeight="1" collapsed="1" x14ac:dyDescent="0.3">
      <c r="B35" s="101" t="s">
        <v>57</v>
      </c>
      <c r="C35" s="61">
        <v>6552</v>
      </c>
      <c r="D35" s="79">
        <v>3</v>
      </c>
      <c r="E35" s="79">
        <v>834</v>
      </c>
      <c r="F35" s="79">
        <v>1960</v>
      </c>
      <c r="G35" s="79">
        <v>388</v>
      </c>
      <c r="H35" s="79">
        <v>5</v>
      </c>
      <c r="I35" s="79">
        <v>173</v>
      </c>
      <c r="J35" s="79">
        <v>1967</v>
      </c>
      <c r="K35" s="79">
        <v>1150</v>
      </c>
      <c r="L35" s="79">
        <v>14</v>
      </c>
      <c r="M35" s="79">
        <v>58</v>
      </c>
    </row>
    <row r="36" spans="2:13" ht="14" customHeight="1" x14ac:dyDescent="0.3">
      <c r="B36" s="101" t="s">
        <v>58</v>
      </c>
      <c r="C36" s="61">
        <v>28592</v>
      </c>
      <c r="D36" s="79">
        <v>205</v>
      </c>
      <c r="E36" s="79">
        <v>16103</v>
      </c>
      <c r="F36" s="79">
        <v>7239</v>
      </c>
      <c r="G36" s="79">
        <v>124</v>
      </c>
      <c r="H36" s="79">
        <v>7</v>
      </c>
      <c r="I36" s="79">
        <v>279</v>
      </c>
      <c r="J36" s="79">
        <v>3736</v>
      </c>
      <c r="K36" s="79">
        <v>810</v>
      </c>
      <c r="L36" s="79">
        <v>27</v>
      </c>
      <c r="M36" s="79">
        <v>62</v>
      </c>
    </row>
    <row r="37" spans="2:13" ht="14" customHeight="1" x14ac:dyDescent="0.3">
      <c r="B37" s="103" t="s">
        <v>49</v>
      </c>
      <c r="C37" s="61">
        <v>254126</v>
      </c>
      <c r="D37" s="79">
        <v>1494</v>
      </c>
      <c r="E37" s="79">
        <v>168782</v>
      </c>
      <c r="F37" s="79">
        <v>54896</v>
      </c>
      <c r="G37" s="79">
        <v>1022</v>
      </c>
      <c r="H37" s="79">
        <v>187</v>
      </c>
      <c r="I37" s="79">
        <v>2473</v>
      </c>
      <c r="J37" s="79">
        <v>20372</v>
      </c>
      <c r="K37" s="79">
        <v>3641</v>
      </c>
      <c r="L37" s="79">
        <v>123</v>
      </c>
      <c r="M37" s="79">
        <v>1136</v>
      </c>
    </row>
    <row r="38" spans="2:13" x14ac:dyDescent="0.3">
      <c r="B38" s="101" t="s">
        <v>50</v>
      </c>
      <c r="C38" s="60">
        <f>+C39+C40+C41</f>
        <v>561694</v>
      </c>
      <c r="D38" s="78">
        <f t="shared" ref="D38:G38" si="1">+D39+D40+D41</f>
        <v>691</v>
      </c>
      <c r="E38" s="78">
        <f t="shared" si="1"/>
        <v>210092</v>
      </c>
      <c r="F38" s="78">
        <f t="shared" si="1"/>
        <v>249012</v>
      </c>
      <c r="G38" s="78">
        <f t="shared" si="1"/>
        <v>3462</v>
      </c>
      <c r="H38" s="78">
        <f t="shared" ref="H38:M38" si="2">+H39+H40+H41</f>
        <v>504</v>
      </c>
      <c r="I38" s="78">
        <f t="shared" si="2"/>
        <v>7540</v>
      </c>
      <c r="J38" s="78">
        <f t="shared" si="2"/>
        <v>77367</v>
      </c>
      <c r="K38" s="78">
        <f t="shared" si="2"/>
        <v>11508</v>
      </c>
      <c r="L38" s="78">
        <f t="shared" si="2"/>
        <v>534</v>
      </c>
      <c r="M38" s="78">
        <f t="shared" si="2"/>
        <v>984</v>
      </c>
    </row>
    <row r="39" spans="2:13" ht="14" hidden="1" customHeight="1" outlineLevel="1" x14ac:dyDescent="0.3">
      <c r="B39" s="100" t="s">
        <v>315</v>
      </c>
      <c r="C39" s="112">
        <v>69304</v>
      </c>
      <c r="D39" s="113">
        <v>97</v>
      </c>
      <c r="E39" s="113">
        <v>34370</v>
      </c>
      <c r="F39" s="113">
        <v>27041</v>
      </c>
      <c r="G39" s="113">
        <v>530</v>
      </c>
      <c r="H39" s="113">
        <v>41</v>
      </c>
      <c r="I39" s="113">
        <v>768</v>
      </c>
      <c r="J39" s="113">
        <v>5761</v>
      </c>
      <c r="K39" s="113">
        <v>625</v>
      </c>
      <c r="L39" s="113">
        <v>23</v>
      </c>
      <c r="M39" s="113">
        <v>48</v>
      </c>
    </row>
    <row r="40" spans="2:13" ht="14" hidden="1" customHeight="1" outlineLevel="1" x14ac:dyDescent="0.3">
      <c r="B40" s="100" t="s">
        <v>316</v>
      </c>
      <c r="C40" s="112">
        <v>168658</v>
      </c>
      <c r="D40" s="113">
        <v>249</v>
      </c>
      <c r="E40" s="113">
        <v>63929</v>
      </c>
      <c r="F40" s="113">
        <v>63007</v>
      </c>
      <c r="G40" s="113">
        <v>1225</v>
      </c>
      <c r="H40" s="113">
        <v>194</v>
      </c>
      <c r="I40" s="113">
        <v>3285</v>
      </c>
      <c r="J40" s="113">
        <v>30949</v>
      </c>
      <c r="K40" s="113">
        <v>5124</v>
      </c>
      <c r="L40" s="113">
        <v>381</v>
      </c>
      <c r="M40" s="113">
        <v>315</v>
      </c>
    </row>
    <row r="41" spans="2:13" ht="14" hidden="1" customHeight="1" outlineLevel="1" x14ac:dyDescent="0.3">
      <c r="B41" s="100" t="s">
        <v>317</v>
      </c>
      <c r="C41" s="112">
        <v>323732</v>
      </c>
      <c r="D41" s="113">
        <v>345</v>
      </c>
      <c r="E41" s="113">
        <v>111793</v>
      </c>
      <c r="F41" s="113">
        <v>158964</v>
      </c>
      <c r="G41" s="113">
        <v>1707</v>
      </c>
      <c r="H41" s="113">
        <v>269</v>
      </c>
      <c r="I41" s="113">
        <v>3487</v>
      </c>
      <c r="J41" s="113">
        <v>40657</v>
      </c>
      <c r="K41" s="113">
        <v>5759</v>
      </c>
      <c r="L41" s="113">
        <v>130</v>
      </c>
      <c r="M41" s="113">
        <v>621</v>
      </c>
    </row>
    <row r="42" spans="2:13" ht="14" customHeight="1" collapsed="1" x14ac:dyDescent="0.3">
      <c r="B42" s="103" t="s">
        <v>51</v>
      </c>
      <c r="C42" s="58">
        <v>150339</v>
      </c>
      <c r="D42" s="14">
        <v>109</v>
      </c>
      <c r="E42" s="14">
        <v>71450</v>
      </c>
      <c r="F42" s="14">
        <v>58193</v>
      </c>
      <c r="G42" s="14">
        <v>460</v>
      </c>
      <c r="H42" s="14">
        <v>51</v>
      </c>
      <c r="I42" s="14">
        <v>1635</v>
      </c>
      <c r="J42" s="14">
        <v>16205</v>
      </c>
      <c r="K42" s="14">
        <v>1976</v>
      </c>
      <c r="L42" s="14">
        <v>67</v>
      </c>
      <c r="M42" s="14">
        <v>193</v>
      </c>
    </row>
    <row r="43" spans="2:13" ht="14" customHeight="1" x14ac:dyDescent="0.3">
      <c r="B43" s="103" t="s">
        <v>52</v>
      </c>
      <c r="C43" s="58">
        <v>256811</v>
      </c>
      <c r="D43" s="14">
        <v>1174</v>
      </c>
      <c r="E43" s="14">
        <v>128875</v>
      </c>
      <c r="F43" s="14">
        <v>104263</v>
      </c>
      <c r="G43" s="14">
        <v>1396</v>
      </c>
      <c r="H43" s="14">
        <v>178</v>
      </c>
      <c r="I43" s="14">
        <v>2006</v>
      </c>
      <c r="J43" s="14">
        <v>16104</v>
      </c>
      <c r="K43" s="14">
        <v>1179</v>
      </c>
      <c r="L43" s="14">
        <v>42</v>
      </c>
      <c r="M43" s="14">
        <v>1594</v>
      </c>
    </row>
    <row r="44" spans="2:13" ht="14" customHeight="1" x14ac:dyDescent="0.3">
      <c r="B44" s="103" t="s">
        <v>61</v>
      </c>
      <c r="C44" s="58">
        <v>127301</v>
      </c>
      <c r="D44" s="14">
        <v>6</v>
      </c>
      <c r="E44" s="14">
        <v>4504</v>
      </c>
      <c r="F44" s="14">
        <v>30016</v>
      </c>
      <c r="G44" s="14">
        <v>2087</v>
      </c>
      <c r="H44" s="14">
        <v>277</v>
      </c>
      <c r="I44" s="14">
        <v>8289</v>
      </c>
      <c r="J44" s="14">
        <v>64145</v>
      </c>
      <c r="K44" s="14">
        <v>16719</v>
      </c>
      <c r="L44" s="14">
        <v>469</v>
      </c>
      <c r="M44" s="14">
        <v>789</v>
      </c>
    </row>
    <row r="45" spans="2:13" ht="14" customHeight="1" x14ac:dyDescent="0.3">
      <c r="B45" s="103" t="s">
        <v>60</v>
      </c>
      <c r="C45" s="58">
        <v>77473</v>
      </c>
      <c r="D45" s="14">
        <v>14</v>
      </c>
      <c r="E45" s="14">
        <v>3523</v>
      </c>
      <c r="F45" s="14">
        <v>25001</v>
      </c>
      <c r="G45" s="14">
        <v>597</v>
      </c>
      <c r="H45" s="14">
        <v>35</v>
      </c>
      <c r="I45" s="14">
        <v>2509</v>
      </c>
      <c r="J45" s="14">
        <v>38784</v>
      </c>
      <c r="K45" s="14">
        <v>6740</v>
      </c>
      <c r="L45" s="14">
        <v>184</v>
      </c>
      <c r="M45" s="14">
        <v>86</v>
      </c>
    </row>
    <row r="46" spans="2:13" ht="14" customHeight="1" x14ac:dyDescent="0.3">
      <c r="B46" s="103" t="s">
        <v>59</v>
      </c>
      <c r="C46" s="58">
        <v>29192</v>
      </c>
      <c r="D46" s="14">
        <v>68</v>
      </c>
      <c r="E46" s="14">
        <v>9090</v>
      </c>
      <c r="F46" s="14">
        <v>11150</v>
      </c>
      <c r="G46" s="14">
        <v>239</v>
      </c>
      <c r="H46" s="14">
        <v>43</v>
      </c>
      <c r="I46" s="14">
        <v>550</v>
      </c>
      <c r="J46" s="14">
        <v>6762</v>
      </c>
      <c r="K46" s="14">
        <v>1088</v>
      </c>
      <c r="L46" s="14">
        <v>36</v>
      </c>
      <c r="M46" s="14">
        <v>166</v>
      </c>
    </row>
    <row r="47" spans="2:13" ht="14" customHeight="1" x14ac:dyDescent="0.3">
      <c r="B47" s="103" t="s">
        <v>62</v>
      </c>
      <c r="C47" s="58">
        <v>159194</v>
      </c>
      <c r="D47" s="14">
        <v>69</v>
      </c>
      <c r="E47" s="14">
        <v>17239</v>
      </c>
      <c r="F47" s="14">
        <v>46045</v>
      </c>
      <c r="G47" s="14">
        <v>1850</v>
      </c>
      <c r="H47" s="14">
        <v>353</v>
      </c>
      <c r="I47" s="14">
        <v>4706</v>
      </c>
      <c r="J47" s="14">
        <v>66746</v>
      </c>
      <c r="K47" s="14">
        <v>19083</v>
      </c>
      <c r="L47" s="14">
        <v>2615</v>
      </c>
      <c r="M47" s="14">
        <v>488</v>
      </c>
    </row>
    <row r="48" spans="2:13" ht="14" customHeight="1" x14ac:dyDescent="0.3">
      <c r="B48" s="103" t="s">
        <v>63</v>
      </c>
      <c r="C48" s="58">
        <v>304923</v>
      </c>
      <c r="D48" s="14">
        <v>1300</v>
      </c>
      <c r="E48" s="14">
        <v>155123</v>
      </c>
      <c r="F48" s="14">
        <v>104216</v>
      </c>
      <c r="G48" s="14">
        <v>1727</v>
      </c>
      <c r="H48" s="14">
        <v>137</v>
      </c>
      <c r="I48" s="14">
        <v>3784</v>
      </c>
      <c r="J48" s="14">
        <v>33326</v>
      </c>
      <c r="K48" s="14">
        <v>4216</v>
      </c>
      <c r="L48" s="14">
        <v>118</v>
      </c>
      <c r="M48" s="14">
        <v>976</v>
      </c>
    </row>
    <row r="49" spans="2:13" ht="14" customHeight="1" x14ac:dyDescent="0.3">
      <c r="B49" s="103" t="s">
        <v>69</v>
      </c>
      <c r="C49" s="58">
        <v>13224</v>
      </c>
      <c r="D49" s="14">
        <v>24</v>
      </c>
      <c r="E49" s="14">
        <v>5996</v>
      </c>
      <c r="F49" s="14">
        <v>5236</v>
      </c>
      <c r="G49" s="14">
        <v>43</v>
      </c>
      <c r="H49" s="14">
        <v>11</v>
      </c>
      <c r="I49" s="14">
        <v>74</v>
      </c>
      <c r="J49" s="14">
        <v>1377</v>
      </c>
      <c r="K49" s="14">
        <v>422</v>
      </c>
      <c r="L49" s="14">
        <v>36</v>
      </c>
      <c r="M49" s="14">
        <v>5</v>
      </c>
    </row>
    <row r="50" spans="2:13" ht="14" customHeight="1" x14ac:dyDescent="0.3">
      <c r="B50" s="103" t="s">
        <v>64</v>
      </c>
      <c r="C50" s="58">
        <v>58929</v>
      </c>
      <c r="D50" s="14">
        <v>128</v>
      </c>
      <c r="E50" s="14">
        <v>10448</v>
      </c>
      <c r="F50" s="14">
        <v>13196</v>
      </c>
      <c r="G50" s="14">
        <v>651</v>
      </c>
      <c r="H50" s="14">
        <v>80</v>
      </c>
      <c r="I50" s="14">
        <v>1306</v>
      </c>
      <c r="J50" s="14">
        <v>22626</v>
      </c>
      <c r="K50" s="14">
        <v>5742</v>
      </c>
      <c r="L50" s="14">
        <v>4729</v>
      </c>
      <c r="M50" s="14">
        <v>23</v>
      </c>
    </row>
    <row r="51" spans="2:13" ht="14" customHeight="1" x14ac:dyDescent="0.3">
      <c r="B51" s="103" t="s">
        <v>65</v>
      </c>
      <c r="C51" s="58">
        <v>299232</v>
      </c>
      <c r="D51" s="14">
        <v>722</v>
      </c>
      <c r="E51" s="14">
        <v>100235</v>
      </c>
      <c r="F51" s="14">
        <v>87299</v>
      </c>
      <c r="G51" s="14">
        <v>1550</v>
      </c>
      <c r="H51" s="14">
        <v>309</v>
      </c>
      <c r="I51" s="14">
        <v>4354</v>
      </c>
      <c r="J51" s="14">
        <v>91900</v>
      </c>
      <c r="K51" s="14">
        <v>11918</v>
      </c>
      <c r="L51" s="14">
        <v>676</v>
      </c>
      <c r="M51" s="14">
        <v>269</v>
      </c>
    </row>
    <row r="52" spans="2:13" ht="14" customHeight="1" x14ac:dyDescent="0.3">
      <c r="B52" s="103" t="s">
        <v>66</v>
      </c>
      <c r="C52" s="58">
        <v>30353</v>
      </c>
      <c r="D52" s="14">
        <v>43</v>
      </c>
      <c r="E52" s="14">
        <v>7542</v>
      </c>
      <c r="F52" s="14">
        <v>12019</v>
      </c>
      <c r="G52" s="14">
        <v>413</v>
      </c>
      <c r="H52" s="14">
        <v>72</v>
      </c>
      <c r="I52" s="14">
        <v>599</v>
      </c>
      <c r="J52" s="14">
        <v>8079</v>
      </c>
      <c r="K52" s="14">
        <v>1421</v>
      </c>
      <c r="L52" s="14">
        <v>81</v>
      </c>
      <c r="M52" s="14">
        <v>84</v>
      </c>
    </row>
    <row r="53" spans="2:13" ht="14" customHeight="1" x14ac:dyDescent="0.3">
      <c r="B53" s="103" t="s">
        <v>67</v>
      </c>
      <c r="C53" s="58">
        <v>64286</v>
      </c>
      <c r="D53" s="14">
        <v>122</v>
      </c>
      <c r="E53" s="14">
        <v>21740</v>
      </c>
      <c r="F53" s="14">
        <v>21120</v>
      </c>
      <c r="G53" s="14">
        <v>515</v>
      </c>
      <c r="H53" s="14">
        <v>96</v>
      </c>
      <c r="I53" s="14">
        <v>1161</v>
      </c>
      <c r="J53" s="14">
        <v>16273</v>
      </c>
      <c r="K53" s="14">
        <v>2814</v>
      </c>
      <c r="L53" s="14">
        <v>282</v>
      </c>
      <c r="M53" s="14">
        <v>163</v>
      </c>
    </row>
    <row r="54" spans="2:13" ht="14" customHeight="1" x14ac:dyDescent="0.3">
      <c r="B54" s="105" t="s">
        <v>68</v>
      </c>
      <c r="C54" s="147">
        <v>125</v>
      </c>
      <c r="D54" s="46" t="s">
        <v>100</v>
      </c>
      <c r="E54" s="148">
        <v>10</v>
      </c>
      <c r="F54" s="148">
        <v>70</v>
      </c>
      <c r="G54" s="46" t="s">
        <v>100</v>
      </c>
      <c r="H54" s="46" t="s">
        <v>100</v>
      </c>
      <c r="I54" s="148">
        <v>1</v>
      </c>
      <c r="J54" s="148">
        <v>40</v>
      </c>
      <c r="K54" s="148">
        <v>4</v>
      </c>
      <c r="L54" s="46" t="s">
        <v>100</v>
      </c>
      <c r="M54" s="46" t="s">
        <v>100</v>
      </c>
    </row>
  </sheetData>
  <mergeCells count="13">
    <mergeCell ref="B2:M2"/>
    <mergeCell ref="B3:M3"/>
    <mergeCell ref="H5:H6"/>
    <mergeCell ref="C5:C6"/>
    <mergeCell ref="D5:D6"/>
    <mergeCell ref="E5:E6"/>
    <mergeCell ref="F5:F6"/>
    <mergeCell ref="G5:G6"/>
    <mergeCell ref="I5:I6"/>
    <mergeCell ref="J5:J6"/>
    <mergeCell ref="K5:K6"/>
    <mergeCell ref="L5:L6"/>
    <mergeCell ref="M5:M6"/>
  </mergeCells>
  <printOptions horizontalCentered="1"/>
  <pageMargins left="0.11811023622047245" right="0.19685039370078741" top="0.74803149606299213" bottom="0.74803149606299213" header="0.31496062992125984" footer="0.31496062992125984"/>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7"/>
  <sheetViews>
    <sheetView zoomScale="90" zoomScaleNormal="90" workbookViewId="0">
      <selection activeCell="B35" sqref="B35"/>
    </sheetView>
  </sheetViews>
  <sheetFormatPr defaultColWidth="9.1796875" defaultRowHeight="12.5" outlineLevelRow="1" x14ac:dyDescent="0.3"/>
  <cols>
    <col min="1" max="1" width="3.6328125" style="1" customWidth="1"/>
    <col min="2" max="2" width="54.90625" style="102" bestFit="1" customWidth="1"/>
    <col min="3" max="3" width="8.1796875" style="3" customWidth="1"/>
    <col min="4" max="4" width="7.81640625" style="3" customWidth="1"/>
    <col min="5" max="5" width="9.81640625" style="3" customWidth="1"/>
    <col min="6" max="6" width="8.81640625" style="3" customWidth="1"/>
    <col min="7" max="7" width="8.54296875" style="3" customWidth="1"/>
    <col min="8" max="8" width="12.453125" style="1" customWidth="1"/>
    <col min="9" max="9" width="11.1796875" style="1" customWidth="1"/>
    <col min="10" max="10" width="9.1796875" style="1"/>
    <col min="11" max="11" width="9.1796875" style="1" customWidth="1"/>
    <col min="12" max="12" width="7.81640625" style="1" customWidth="1"/>
    <col min="13" max="13" width="5.453125" style="1" customWidth="1"/>
    <col min="14" max="14" width="1.81640625" style="1" customWidth="1"/>
    <col min="15" max="77" width="9.1796875" style="1"/>
    <col min="78" max="78" width="51.1796875" style="1" customWidth="1"/>
    <col min="79" max="86" width="9.81640625" style="1" customWidth="1"/>
    <col min="87" max="333" width="9.1796875" style="1"/>
    <col min="334" max="334" width="51.1796875" style="1" customWidth="1"/>
    <col min="335" max="342" width="9.81640625" style="1" customWidth="1"/>
    <col min="343" max="589" width="9.1796875" style="1"/>
    <col min="590" max="590" width="51.1796875" style="1" customWidth="1"/>
    <col min="591" max="598" width="9.81640625" style="1" customWidth="1"/>
    <col min="599" max="845" width="9.1796875" style="1"/>
    <col min="846" max="846" width="51.1796875" style="1" customWidth="1"/>
    <col min="847" max="854" width="9.81640625" style="1" customWidth="1"/>
    <col min="855" max="1101" width="9.1796875" style="1"/>
    <col min="1102" max="1102" width="51.1796875" style="1" customWidth="1"/>
    <col min="1103" max="1110" width="9.81640625" style="1" customWidth="1"/>
    <col min="1111" max="1357" width="9.1796875" style="1"/>
    <col min="1358" max="1358" width="51.1796875" style="1" customWidth="1"/>
    <col min="1359" max="1366" width="9.81640625" style="1" customWidth="1"/>
    <col min="1367" max="1613" width="9.1796875" style="1"/>
    <col min="1614" max="1614" width="51.1796875" style="1" customWidth="1"/>
    <col min="1615" max="1622" width="9.81640625" style="1" customWidth="1"/>
    <col min="1623" max="1869" width="9.1796875" style="1"/>
    <col min="1870" max="1870" width="51.1796875" style="1" customWidth="1"/>
    <col min="1871" max="1878" width="9.81640625" style="1" customWidth="1"/>
    <col min="1879" max="2125" width="9.1796875" style="1"/>
    <col min="2126" max="2126" width="51.1796875" style="1" customWidth="1"/>
    <col min="2127" max="2134" width="9.81640625" style="1" customWidth="1"/>
    <col min="2135" max="2381" width="9.1796875" style="1"/>
    <col min="2382" max="2382" width="51.1796875" style="1" customWidth="1"/>
    <col min="2383" max="2390" width="9.81640625" style="1" customWidth="1"/>
    <col min="2391" max="2637" width="9.1796875" style="1"/>
    <col min="2638" max="2638" width="51.1796875" style="1" customWidth="1"/>
    <col min="2639" max="2646" width="9.81640625" style="1" customWidth="1"/>
    <col min="2647" max="2893" width="9.1796875" style="1"/>
    <col min="2894" max="2894" width="51.1796875" style="1" customWidth="1"/>
    <col min="2895" max="2902" width="9.81640625" style="1" customWidth="1"/>
    <col min="2903" max="3149" width="9.1796875" style="1"/>
    <col min="3150" max="3150" width="51.1796875" style="1" customWidth="1"/>
    <col min="3151" max="3158" width="9.81640625" style="1" customWidth="1"/>
    <col min="3159" max="3405" width="9.1796875" style="1"/>
    <col min="3406" max="3406" width="51.1796875" style="1" customWidth="1"/>
    <col min="3407" max="3414" width="9.81640625" style="1" customWidth="1"/>
    <col min="3415" max="3661" width="9.1796875" style="1"/>
    <col min="3662" max="3662" width="51.1796875" style="1" customWidth="1"/>
    <col min="3663" max="3670" width="9.81640625" style="1" customWidth="1"/>
    <col min="3671" max="3917" width="9.1796875" style="1"/>
    <col min="3918" max="3918" width="51.1796875" style="1" customWidth="1"/>
    <col min="3919" max="3926" width="9.81640625" style="1" customWidth="1"/>
    <col min="3927" max="4173" width="9.1796875" style="1"/>
    <col min="4174" max="4174" width="51.1796875" style="1" customWidth="1"/>
    <col min="4175" max="4182" width="9.81640625" style="1" customWidth="1"/>
    <col min="4183" max="4429" width="9.1796875" style="1"/>
    <col min="4430" max="4430" width="51.1796875" style="1" customWidth="1"/>
    <col min="4431" max="4438" width="9.81640625" style="1" customWidth="1"/>
    <col min="4439" max="4685" width="9.1796875" style="1"/>
    <col min="4686" max="4686" width="51.1796875" style="1" customWidth="1"/>
    <col min="4687" max="4694" width="9.81640625" style="1" customWidth="1"/>
    <col min="4695" max="4941" width="9.1796875" style="1"/>
    <col min="4942" max="4942" width="51.1796875" style="1" customWidth="1"/>
    <col min="4943" max="4950" width="9.81640625" style="1" customWidth="1"/>
    <col min="4951" max="5197" width="9.1796875" style="1"/>
    <col min="5198" max="5198" width="51.1796875" style="1" customWidth="1"/>
    <col min="5199" max="5206" width="9.81640625" style="1" customWidth="1"/>
    <col min="5207" max="5453" width="9.1796875" style="1"/>
    <col min="5454" max="5454" width="51.1796875" style="1" customWidth="1"/>
    <col min="5455" max="5462" width="9.81640625" style="1" customWidth="1"/>
    <col min="5463" max="5709" width="9.1796875" style="1"/>
    <col min="5710" max="5710" width="51.1796875" style="1" customWidth="1"/>
    <col min="5711" max="5718" width="9.81640625" style="1" customWidth="1"/>
    <col min="5719" max="5965" width="9.1796875" style="1"/>
    <col min="5966" max="5966" width="51.1796875" style="1" customWidth="1"/>
    <col min="5967" max="5974" width="9.81640625" style="1" customWidth="1"/>
    <col min="5975" max="6221" width="9.1796875" style="1"/>
    <col min="6222" max="6222" width="51.1796875" style="1" customWidth="1"/>
    <col min="6223" max="6230" width="9.81640625" style="1" customWidth="1"/>
    <col min="6231" max="6477" width="9.1796875" style="1"/>
    <col min="6478" max="6478" width="51.1796875" style="1" customWidth="1"/>
    <col min="6479" max="6486" width="9.81640625" style="1" customWidth="1"/>
    <col min="6487" max="6733" width="9.1796875" style="1"/>
    <col min="6734" max="6734" width="51.1796875" style="1" customWidth="1"/>
    <col min="6735" max="6742" width="9.81640625" style="1" customWidth="1"/>
    <col min="6743" max="6989" width="9.1796875" style="1"/>
    <col min="6990" max="6990" width="51.1796875" style="1" customWidth="1"/>
    <col min="6991" max="6998" width="9.81640625" style="1" customWidth="1"/>
    <col min="6999" max="7245" width="9.1796875" style="1"/>
    <col min="7246" max="7246" width="51.1796875" style="1" customWidth="1"/>
    <col min="7247" max="7254" width="9.81640625" style="1" customWidth="1"/>
    <col min="7255" max="7501" width="9.1796875" style="1"/>
    <col min="7502" max="7502" width="51.1796875" style="1" customWidth="1"/>
    <col min="7503" max="7510" width="9.81640625" style="1" customWidth="1"/>
    <col min="7511" max="7757" width="9.1796875" style="1"/>
    <col min="7758" max="7758" width="51.1796875" style="1" customWidth="1"/>
    <col min="7759" max="7766" width="9.81640625" style="1" customWidth="1"/>
    <col min="7767" max="8013" width="9.1796875" style="1"/>
    <col min="8014" max="8014" width="51.1796875" style="1" customWidth="1"/>
    <col min="8015" max="8022" width="9.81640625" style="1" customWidth="1"/>
    <col min="8023" max="8269" width="9.1796875" style="1"/>
    <col min="8270" max="8270" width="51.1796875" style="1" customWidth="1"/>
    <col min="8271" max="8278" width="9.81640625" style="1" customWidth="1"/>
    <col min="8279" max="8525" width="9.1796875" style="1"/>
    <col min="8526" max="8526" width="51.1796875" style="1" customWidth="1"/>
    <col min="8527" max="8534" width="9.81640625" style="1" customWidth="1"/>
    <col min="8535" max="8781" width="9.1796875" style="1"/>
    <col min="8782" max="8782" width="51.1796875" style="1" customWidth="1"/>
    <col min="8783" max="8790" width="9.81640625" style="1" customWidth="1"/>
    <col min="8791" max="9037" width="9.1796875" style="1"/>
    <col min="9038" max="9038" width="51.1796875" style="1" customWidth="1"/>
    <col min="9039" max="9046" width="9.81640625" style="1" customWidth="1"/>
    <col min="9047" max="9293" width="9.1796875" style="1"/>
    <col min="9294" max="9294" width="51.1796875" style="1" customWidth="1"/>
    <col min="9295" max="9302" width="9.81640625" style="1" customWidth="1"/>
    <col min="9303" max="9549" width="9.1796875" style="1"/>
    <col min="9550" max="9550" width="51.1796875" style="1" customWidth="1"/>
    <col min="9551" max="9558" width="9.81640625" style="1" customWidth="1"/>
    <col min="9559" max="9805" width="9.1796875" style="1"/>
    <col min="9806" max="9806" width="51.1796875" style="1" customWidth="1"/>
    <col min="9807" max="9814" width="9.81640625" style="1" customWidth="1"/>
    <col min="9815" max="10061" width="9.1796875" style="1"/>
    <col min="10062" max="10062" width="51.1796875" style="1" customWidth="1"/>
    <col min="10063" max="10070" width="9.81640625" style="1" customWidth="1"/>
    <col min="10071" max="10317" width="9.1796875" style="1"/>
    <col min="10318" max="10318" width="51.1796875" style="1" customWidth="1"/>
    <col min="10319" max="10326" width="9.81640625" style="1" customWidth="1"/>
    <col min="10327" max="10573" width="9.1796875" style="1"/>
    <col min="10574" max="10574" width="51.1796875" style="1" customWidth="1"/>
    <col min="10575" max="10582" width="9.81640625" style="1" customWidth="1"/>
    <col min="10583" max="10829" width="9.1796875" style="1"/>
    <col min="10830" max="10830" width="51.1796875" style="1" customWidth="1"/>
    <col min="10831" max="10838" width="9.81640625" style="1" customWidth="1"/>
    <col min="10839" max="11085" width="9.1796875" style="1"/>
    <col min="11086" max="11086" width="51.1796875" style="1" customWidth="1"/>
    <col min="11087" max="11094" width="9.81640625" style="1" customWidth="1"/>
    <col min="11095" max="11341" width="9.1796875" style="1"/>
    <col min="11342" max="11342" width="51.1796875" style="1" customWidth="1"/>
    <col min="11343" max="11350" width="9.81640625" style="1" customWidth="1"/>
    <col min="11351" max="11597" width="9.1796875" style="1"/>
    <col min="11598" max="11598" width="51.1796875" style="1" customWidth="1"/>
    <col min="11599" max="11606" width="9.81640625" style="1" customWidth="1"/>
    <col min="11607" max="11853" width="9.1796875" style="1"/>
    <col min="11854" max="11854" width="51.1796875" style="1" customWidth="1"/>
    <col min="11855" max="11862" width="9.81640625" style="1" customWidth="1"/>
    <col min="11863" max="12109" width="9.1796875" style="1"/>
    <col min="12110" max="12110" width="51.1796875" style="1" customWidth="1"/>
    <col min="12111" max="12118" width="9.81640625" style="1" customWidth="1"/>
    <col min="12119" max="12365" width="9.1796875" style="1"/>
    <col min="12366" max="12366" width="51.1796875" style="1" customWidth="1"/>
    <col min="12367" max="12374" width="9.81640625" style="1" customWidth="1"/>
    <col min="12375" max="12621" width="9.1796875" style="1"/>
    <col min="12622" max="12622" width="51.1796875" style="1" customWidth="1"/>
    <col min="12623" max="12630" width="9.81640625" style="1" customWidth="1"/>
    <col min="12631" max="12877" width="9.1796875" style="1"/>
    <col min="12878" max="12878" width="51.1796875" style="1" customWidth="1"/>
    <col min="12879" max="12886" width="9.81640625" style="1" customWidth="1"/>
    <col min="12887" max="13133" width="9.1796875" style="1"/>
    <col min="13134" max="13134" width="51.1796875" style="1" customWidth="1"/>
    <col min="13135" max="13142" width="9.81640625" style="1" customWidth="1"/>
    <col min="13143" max="13389" width="9.1796875" style="1"/>
    <col min="13390" max="13390" width="51.1796875" style="1" customWidth="1"/>
    <col min="13391" max="13398" width="9.81640625" style="1" customWidth="1"/>
    <col min="13399" max="13645" width="9.1796875" style="1"/>
    <col min="13646" max="13646" width="51.1796875" style="1" customWidth="1"/>
    <col min="13647" max="13654" width="9.81640625" style="1" customWidth="1"/>
    <col min="13655" max="13901" width="9.1796875" style="1"/>
    <col min="13902" max="13902" width="51.1796875" style="1" customWidth="1"/>
    <col min="13903" max="13910" width="9.81640625" style="1" customWidth="1"/>
    <col min="13911" max="14157" width="9.1796875" style="1"/>
    <col min="14158" max="14158" width="51.1796875" style="1" customWidth="1"/>
    <col min="14159" max="14166" width="9.81640625" style="1" customWidth="1"/>
    <col min="14167" max="14413" width="9.1796875" style="1"/>
    <col min="14414" max="14414" width="51.1796875" style="1" customWidth="1"/>
    <col min="14415" max="14422" width="9.81640625" style="1" customWidth="1"/>
    <col min="14423" max="14669" width="9.1796875" style="1"/>
    <col min="14670" max="14670" width="51.1796875" style="1" customWidth="1"/>
    <col min="14671" max="14678" width="9.81640625" style="1" customWidth="1"/>
    <col min="14679" max="14925" width="9.1796875" style="1"/>
    <col min="14926" max="14926" width="51.1796875" style="1" customWidth="1"/>
    <col min="14927" max="14934" width="9.81640625" style="1" customWidth="1"/>
    <col min="14935" max="15181" width="9.1796875" style="1"/>
    <col min="15182" max="15182" width="51.1796875" style="1" customWidth="1"/>
    <col min="15183" max="15190" width="9.81640625" style="1" customWidth="1"/>
    <col min="15191" max="15437" width="9.1796875" style="1"/>
    <col min="15438" max="15438" width="51.1796875" style="1" customWidth="1"/>
    <col min="15439" max="15446" width="9.81640625" style="1" customWidth="1"/>
    <col min="15447" max="15693" width="9.1796875" style="1"/>
    <col min="15694" max="15694" width="51.1796875" style="1" customWidth="1"/>
    <col min="15695" max="15702" width="9.81640625" style="1" customWidth="1"/>
    <col min="15703" max="15949" width="9.1796875" style="1"/>
    <col min="15950" max="15950" width="51.1796875" style="1" customWidth="1"/>
    <col min="15951" max="15958" width="9.81640625" style="1" customWidth="1"/>
    <col min="15959" max="16384" width="9.1796875" style="1"/>
  </cols>
  <sheetData>
    <row r="1" spans="2:13" ht="14" x14ac:dyDescent="0.3">
      <c r="H1" s="3"/>
      <c r="M1" s="36" t="s">
        <v>147</v>
      </c>
    </row>
    <row r="2" spans="2:13" ht="21.75" customHeight="1" x14ac:dyDescent="0.3">
      <c r="B2" s="178" t="s">
        <v>148</v>
      </c>
      <c r="C2" s="178"/>
      <c r="D2" s="178"/>
      <c r="E2" s="178"/>
      <c r="F2" s="178"/>
      <c r="G2" s="178"/>
      <c r="H2" s="178"/>
      <c r="I2" s="178"/>
      <c r="J2" s="178"/>
      <c r="K2" s="178"/>
      <c r="L2" s="178"/>
      <c r="M2" s="178"/>
    </row>
    <row r="3" spans="2:13" x14ac:dyDescent="0.3">
      <c r="B3" s="179">
        <v>2022</v>
      </c>
      <c r="C3" s="179"/>
      <c r="D3" s="179"/>
      <c r="E3" s="179"/>
      <c r="F3" s="179"/>
      <c r="G3" s="179"/>
      <c r="H3" s="179"/>
      <c r="I3" s="179"/>
      <c r="J3" s="179"/>
      <c r="K3" s="179"/>
      <c r="L3" s="179"/>
      <c r="M3" s="179"/>
    </row>
    <row r="4" spans="2:13" ht="13.25" customHeight="1" x14ac:dyDescent="0.3">
      <c r="B4" s="103" t="s">
        <v>115</v>
      </c>
      <c r="C4" s="18"/>
      <c r="D4" s="18"/>
      <c r="E4" s="18"/>
      <c r="F4" s="11"/>
      <c r="G4" s="11"/>
      <c r="H4" s="11"/>
      <c r="I4" s="10"/>
      <c r="J4" s="10"/>
      <c r="K4" s="10"/>
      <c r="L4" s="19"/>
    </row>
    <row r="5" spans="2:13" ht="14.5" customHeight="1" x14ac:dyDescent="0.3">
      <c r="B5" s="44" t="s">
        <v>119</v>
      </c>
      <c r="C5" s="184" t="s">
        <v>0</v>
      </c>
      <c r="D5" s="183" t="s">
        <v>91</v>
      </c>
      <c r="E5" s="183" t="s">
        <v>149</v>
      </c>
      <c r="F5" s="183" t="s">
        <v>150</v>
      </c>
      <c r="G5" s="183" t="s">
        <v>90</v>
      </c>
      <c r="H5" s="183" t="s">
        <v>151</v>
      </c>
      <c r="I5" s="183" t="s">
        <v>152</v>
      </c>
      <c r="J5" s="183" t="s">
        <v>153</v>
      </c>
      <c r="K5" s="183" t="s">
        <v>154</v>
      </c>
      <c r="L5" s="183" t="s">
        <v>92</v>
      </c>
      <c r="M5" s="183" t="s">
        <v>155</v>
      </c>
    </row>
    <row r="6" spans="2:13" ht="69" customHeight="1" x14ac:dyDescent="0.3">
      <c r="B6" s="104" t="s">
        <v>46</v>
      </c>
      <c r="C6" s="184"/>
      <c r="D6" s="183" t="s">
        <v>31</v>
      </c>
      <c r="E6" s="183" t="s">
        <v>32</v>
      </c>
      <c r="F6" s="183" t="s">
        <v>33</v>
      </c>
      <c r="G6" s="183" t="s">
        <v>34</v>
      </c>
      <c r="H6" s="183" t="s">
        <v>35</v>
      </c>
      <c r="I6" s="183" t="s">
        <v>36</v>
      </c>
      <c r="J6" s="183" t="s">
        <v>37</v>
      </c>
      <c r="K6" s="183" t="s">
        <v>38</v>
      </c>
      <c r="L6" s="183" t="s">
        <v>39</v>
      </c>
      <c r="M6" s="183" t="s">
        <v>39</v>
      </c>
    </row>
    <row r="7" spans="2:13" ht="14" customHeight="1" x14ac:dyDescent="0.3">
      <c r="B7" s="106" t="s">
        <v>0</v>
      </c>
      <c r="C7" s="55">
        <v>3147971</v>
      </c>
      <c r="D7" s="55">
        <v>108557</v>
      </c>
      <c r="E7" s="55">
        <v>393877</v>
      </c>
      <c r="F7" s="55">
        <v>325350</v>
      </c>
      <c r="G7" s="55">
        <v>421334</v>
      </c>
      <c r="H7" s="55">
        <v>660818</v>
      </c>
      <c r="I7" s="55">
        <v>37006</v>
      </c>
      <c r="J7" s="55">
        <v>440532</v>
      </c>
      <c r="K7" s="55">
        <v>314872</v>
      </c>
      <c r="L7" s="55">
        <v>442801</v>
      </c>
      <c r="M7" s="55">
        <v>2824</v>
      </c>
    </row>
    <row r="8" spans="2:13" ht="14" customHeight="1" x14ac:dyDescent="0.3">
      <c r="B8" s="103" t="s">
        <v>53</v>
      </c>
      <c r="C8" s="58">
        <v>74096</v>
      </c>
      <c r="D8" s="14">
        <v>2342</v>
      </c>
      <c r="E8" s="14">
        <v>1785</v>
      </c>
      <c r="F8" s="14">
        <v>3303</v>
      </c>
      <c r="G8" s="14">
        <v>3314</v>
      </c>
      <c r="H8" s="14">
        <v>1310</v>
      </c>
      <c r="I8" s="14">
        <v>23118</v>
      </c>
      <c r="J8" s="14">
        <v>1229</v>
      </c>
      <c r="K8" s="14">
        <v>4790</v>
      </c>
      <c r="L8" s="14">
        <v>32868</v>
      </c>
      <c r="M8" s="14">
        <v>37</v>
      </c>
    </row>
    <row r="9" spans="2:13" ht="14" customHeight="1" x14ac:dyDescent="0.3">
      <c r="B9" s="103" t="s">
        <v>47</v>
      </c>
      <c r="C9" s="58">
        <v>8724</v>
      </c>
      <c r="D9" s="14">
        <v>221</v>
      </c>
      <c r="E9" s="14">
        <v>530</v>
      </c>
      <c r="F9" s="14">
        <v>629</v>
      </c>
      <c r="G9" s="14">
        <v>537</v>
      </c>
      <c r="H9" s="14">
        <v>85</v>
      </c>
      <c r="I9" s="14">
        <v>21</v>
      </c>
      <c r="J9" s="14">
        <v>1634</v>
      </c>
      <c r="K9" s="14">
        <v>4211</v>
      </c>
      <c r="L9" s="14">
        <v>855</v>
      </c>
      <c r="M9" s="14">
        <v>1</v>
      </c>
    </row>
    <row r="10" spans="2:13" ht="14" customHeight="1" x14ac:dyDescent="0.3">
      <c r="B10" s="103" t="s">
        <v>48</v>
      </c>
      <c r="C10" s="58">
        <f>+SUM(C11:C34)</f>
        <v>642805</v>
      </c>
      <c r="D10" s="14">
        <f>+SUM(D11:D34)</f>
        <v>16818</v>
      </c>
      <c r="E10" s="14">
        <f t="shared" ref="E10:M10" si="0">+SUM(E11:E34)</f>
        <v>34105</v>
      </c>
      <c r="F10" s="14">
        <f t="shared" si="0"/>
        <v>65728</v>
      </c>
      <c r="G10" s="14">
        <f t="shared" si="0"/>
        <v>60636</v>
      </c>
      <c r="H10" s="14">
        <f t="shared" si="0"/>
        <v>21217</v>
      </c>
      <c r="I10" s="14">
        <f t="shared" si="0"/>
        <v>1439</v>
      </c>
      <c r="J10" s="14">
        <f t="shared" si="0"/>
        <v>205826</v>
      </c>
      <c r="K10" s="14">
        <f t="shared" si="0"/>
        <v>169312</v>
      </c>
      <c r="L10" s="14">
        <f t="shared" si="0"/>
        <v>67410</v>
      </c>
      <c r="M10" s="14">
        <f t="shared" si="0"/>
        <v>314</v>
      </c>
    </row>
    <row r="11" spans="2:13" s="99" customFormat="1" ht="14" hidden="1" customHeight="1" outlineLevel="1" x14ac:dyDescent="0.35">
      <c r="B11" s="100" t="s">
        <v>291</v>
      </c>
      <c r="C11" s="110">
        <v>78360</v>
      </c>
      <c r="D11" s="111">
        <v>2025</v>
      </c>
      <c r="E11" s="111">
        <v>2236</v>
      </c>
      <c r="F11" s="111">
        <v>4984</v>
      </c>
      <c r="G11" s="111">
        <v>7648</v>
      </c>
      <c r="H11" s="111">
        <v>12185</v>
      </c>
      <c r="I11" s="111">
        <v>364</v>
      </c>
      <c r="J11" s="111">
        <v>23857</v>
      </c>
      <c r="K11" s="111">
        <v>12183</v>
      </c>
      <c r="L11" s="111">
        <v>12848</v>
      </c>
      <c r="M11" s="111">
        <v>30</v>
      </c>
    </row>
    <row r="12" spans="2:13" s="99" customFormat="1" ht="14" hidden="1" customHeight="1" outlineLevel="1" x14ac:dyDescent="0.35">
      <c r="B12" s="100" t="s">
        <v>292</v>
      </c>
      <c r="C12" s="110">
        <v>13868</v>
      </c>
      <c r="D12" s="111">
        <v>713</v>
      </c>
      <c r="E12" s="111">
        <v>1174</v>
      </c>
      <c r="F12" s="111">
        <v>2249</v>
      </c>
      <c r="G12" s="111">
        <v>3345</v>
      </c>
      <c r="H12" s="111">
        <v>875</v>
      </c>
      <c r="I12" s="111">
        <v>832</v>
      </c>
      <c r="J12" s="111">
        <v>362</v>
      </c>
      <c r="K12" s="111">
        <v>2679</v>
      </c>
      <c r="L12" s="111">
        <v>1628</v>
      </c>
      <c r="M12" s="111">
        <v>11</v>
      </c>
    </row>
    <row r="13" spans="2:13" s="99" customFormat="1" ht="14" hidden="1" customHeight="1" outlineLevel="1" x14ac:dyDescent="0.35">
      <c r="B13" s="100" t="s">
        <v>293</v>
      </c>
      <c r="C13" s="110">
        <v>471</v>
      </c>
      <c r="D13" s="160" t="s">
        <v>100</v>
      </c>
      <c r="E13" s="111">
        <v>35</v>
      </c>
      <c r="F13" s="111">
        <v>92</v>
      </c>
      <c r="G13" s="111">
        <v>43</v>
      </c>
      <c r="H13" s="160" t="s">
        <v>100</v>
      </c>
      <c r="I13" s="160" t="s">
        <v>100</v>
      </c>
      <c r="J13" s="111">
        <v>96</v>
      </c>
      <c r="K13" s="111">
        <v>200</v>
      </c>
      <c r="L13" s="111">
        <v>2</v>
      </c>
      <c r="M13" s="111">
        <v>3</v>
      </c>
    </row>
    <row r="14" spans="2:13" s="99" customFormat="1" ht="14" hidden="1" customHeight="1" outlineLevel="1" x14ac:dyDescent="0.35">
      <c r="B14" s="100" t="s">
        <v>294</v>
      </c>
      <c r="C14" s="110">
        <v>41331</v>
      </c>
      <c r="D14" s="111">
        <v>1005</v>
      </c>
      <c r="E14" s="111">
        <v>1320</v>
      </c>
      <c r="F14" s="111">
        <v>3618</v>
      </c>
      <c r="G14" s="111">
        <v>4220</v>
      </c>
      <c r="H14" s="111">
        <v>519</v>
      </c>
      <c r="I14" s="111">
        <v>11</v>
      </c>
      <c r="J14" s="111">
        <v>8201</v>
      </c>
      <c r="K14" s="111">
        <v>19383</v>
      </c>
      <c r="L14" s="111">
        <v>3049</v>
      </c>
      <c r="M14" s="111">
        <v>5</v>
      </c>
    </row>
    <row r="15" spans="2:13" s="99" customFormat="1" ht="14" hidden="1" customHeight="1" outlineLevel="1" x14ac:dyDescent="0.35">
      <c r="B15" s="100" t="s">
        <v>295</v>
      </c>
      <c r="C15" s="110">
        <v>67342</v>
      </c>
      <c r="D15" s="111">
        <v>1259</v>
      </c>
      <c r="E15" s="111">
        <v>1231</v>
      </c>
      <c r="F15" s="111">
        <v>3699</v>
      </c>
      <c r="G15" s="111">
        <v>4890</v>
      </c>
      <c r="H15" s="111">
        <v>778</v>
      </c>
      <c r="I15" s="111">
        <v>12</v>
      </c>
      <c r="J15" s="111">
        <v>20994</v>
      </c>
      <c r="K15" s="111">
        <v>29654</v>
      </c>
      <c r="L15" s="111">
        <v>4820</v>
      </c>
      <c r="M15" s="111">
        <v>5</v>
      </c>
    </row>
    <row r="16" spans="2:13" s="99" customFormat="1" ht="14" hidden="1" customHeight="1" outlineLevel="1" x14ac:dyDescent="0.35">
      <c r="B16" s="100" t="s">
        <v>296</v>
      </c>
      <c r="C16" s="110">
        <v>42781</v>
      </c>
      <c r="D16" s="111">
        <v>571</v>
      </c>
      <c r="E16" s="111">
        <v>468</v>
      </c>
      <c r="F16" s="111">
        <v>1815</v>
      </c>
      <c r="G16" s="111">
        <v>2429</v>
      </c>
      <c r="H16" s="111">
        <v>257</v>
      </c>
      <c r="I16" s="111">
        <v>3</v>
      </c>
      <c r="J16" s="111">
        <v>19770</v>
      </c>
      <c r="K16" s="111">
        <v>15564</v>
      </c>
      <c r="L16" s="111">
        <v>1898</v>
      </c>
      <c r="M16" s="111">
        <v>6</v>
      </c>
    </row>
    <row r="17" spans="2:13" s="99" customFormat="1" ht="14" hidden="1" customHeight="1" outlineLevel="1" x14ac:dyDescent="0.35">
      <c r="B17" s="100" t="s">
        <v>297</v>
      </c>
      <c r="C17" s="110">
        <v>24138</v>
      </c>
      <c r="D17" s="111">
        <v>743</v>
      </c>
      <c r="E17" s="111">
        <v>944</v>
      </c>
      <c r="F17" s="111">
        <v>1793</v>
      </c>
      <c r="G17" s="111">
        <v>1640</v>
      </c>
      <c r="H17" s="111">
        <v>278</v>
      </c>
      <c r="I17" s="111">
        <v>156</v>
      </c>
      <c r="J17" s="111">
        <v>13447</v>
      </c>
      <c r="K17" s="111">
        <v>1986</v>
      </c>
      <c r="L17" s="111">
        <v>3140</v>
      </c>
      <c r="M17" s="111">
        <v>11</v>
      </c>
    </row>
    <row r="18" spans="2:13" s="99" customFormat="1" ht="14" hidden="1" customHeight="1" outlineLevel="1" x14ac:dyDescent="0.35">
      <c r="B18" s="100" t="s">
        <v>298</v>
      </c>
      <c r="C18" s="110">
        <v>13403</v>
      </c>
      <c r="D18" s="111">
        <v>412</v>
      </c>
      <c r="E18" s="111">
        <v>673</v>
      </c>
      <c r="F18" s="111">
        <v>1663</v>
      </c>
      <c r="G18" s="111">
        <v>1766</v>
      </c>
      <c r="H18" s="111">
        <v>213</v>
      </c>
      <c r="I18" s="111">
        <v>1</v>
      </c>
      <c r="J18" s="111">
        <v>1488</v>
      </c>
      <c r="K18" s="111">
        <v>5771</v>
      </c>
      <c r="L18" s="111">
        <v>1405</v>
      </c>
      <c r="M18" s="111">
        <v>11</v>
      </c>
    </row>
    <row r="19" spans="2:13" s="99" customFormat="1" ht="14" hidden="1" customHeight="1" outlineLevel="1" x14ac:dyDescent="0.35">
      <c r="B19" s="100" t="s">
        <v>299</v>
      </c>
      <c r="C19" s="110">
        <v>11010</v>
      </c>
      <c r="D19" s="111">
        <v>495</v>
      </c>
      <c r="E19" s="111">
        <v>775</v>
      </c>
      <c r="F19" s="111">
        <v>1206</v>
      </c>
      <c r="G19" s="111">
        <v>1551</v>
      </c>
      <c r="H19" s="111">
        <v>377</v>
      </c>
      <c r="I19" s="111">
        <v>1</v>
      </c>
      <c r="J19" s="111">
        <v>5159</v>
      </c>
      <c r="K19" s="111">
        <v>774</v>
      </c>
      <c r="L19" s="111">
        <v>669</v>
      </c>
      <c r="M19" s="111">
        <v>3</v>
      </c>
    </row>
    <row r="20" spans="2:13" s="99" customFormat="1" ht="14" hidden="1" customHeight="1" outlineLevel="1" x14ac:dyDescent="0.35">
      <c r="B20" s="100" t="s">
        <v>300</v>
      </c>
      <c r="C20" s="110">
        <v>1464</v>
      </c>
      <c r="D20" s="111">
        <v>32</v>
      </c>
      <c r="E20" s="111">
        <v>337</v>
      </c>
      <c r="F20" s="111">
        <v>409</v>
      </c>
      <c r="G20" s="111">
        <v>122</v>
      </c>
      <c r="H20" s="111">
        <v>10</v>
      </c>
      <c r="I20" s="160" t="s">
        <v>100</v>
      </c>
      <c r="J20" s="111">
        <v>19</v>
      </c>
      <c r="K20" s="111">
        <v>462</v>
      </c>
      <c r="L20" s="111">
        <v>72</v>
      </c>
      <c r="M20" s="111">
        <v>1</v>
      </c>
    </row>
    <row r="21" spans="2:13" s="99" customFormat="1" ht="14" hidden="1" customHeight="1" outlineLevel="1" x14ac:dyDescent="0.35">
      <c r="B21" s="100" t="s">
        <v>301</v>
      </c>
      <c r="C21" s="110">
        <v>12970</v>
      </c>
      <c r="D21" s="111">
        <v>580</v>
      </c>
      <c r="E21" s="111">
        <v>1577</v>
      </c>
      <c r="F21" s="111">
        <v>3236</v>
      </c>
      <c r="G21" s="111">
        <v>1794</v>
      </c>
      <c r="H21" s="111">
        <v>908</v>
      </c>
      <c r="I21" s="111">
        <v>9</v>
      </c>
      <c r="J21" s="111">
        <v>505</v>
      </c>
      <c r="K21" s="111">
        <v>2726</v>
      </c>
      <c r="L21" s="111">
        <v>1621</v>
      </c>
      <c r="M21" s="111">
        <v>14</v>
      </c>
    </row>
    <row r="22" spans="2:13" s="99" customFormat="1" ht="14" hidden="1" customHeight="1" outlineLevel="1" x14ac:dyDescent="0.35">
      <c r="B22" s="100" t="s">
        <v>302</v>
      </c>
      <c r="C22" s="110">
        <v>10206</v>
      </c>
      <c r="D22" s="111">
        <v>502</v>
      </c>
      <c r="E22" s="111">
        <v>1970</v>
      </c>
      <c r="F22" s="111">
        <v>2623</v>
      </c>
      <c r="G22" s="111">
        <v>1043</v>
      </c>
      <c r="H22" s="111">
        <v>146</v>
      </c>
      <c r="I22" s="111">
        <v>9</v>
      </c>
      <c r="J22" s="111">
        <v>345</v>
      </c>
      <c r="K22" s="111">
        <v>1733</v>
      </c>
      <c r="L22" s="111">
        <v>1801</v>
      </c>
      <c r="M22" s="111">
        <v>34</v>
      </c>
    </row>
    <row r="23" spans="2:13" s="99" customFormat="1" ht="14" hidden="1" customHeight="1" outlineLevel="1" x14ac:dyDescent="0.35">
      <c r="B23" s="100" t="s">
        <v>303</v>
      </c>
      <c r="C23" s="110">
        <v>27957</v>
      </c>
      <c r="D23" s="111">
        <v>837</v>
      </c>
      <c r="E23" s="111">
        <v>1512</v>
      </c>
      <c r="F23" s="111">
        <v>2935</v>
      </c>
      <c r="G23" s="111">
        <v>2923</v>
      </c>
      <c r="H23" s="111">
        <v>362</v>
      </c>
      <c r="I23" s="111">
        <v>1</v>
      </c>
      <c r="J23" s="111">
        <v>2082</v>
      </c>
      <c r="K23" s="111">
        <v>14313</v>
      </c>
      <c r="L23" s="111">
        <v>2986</v>
      </c>
      <c r="M23" s="111">
        <v>6</v>
      </c>
    </row>
    <row r="24" spans="2:13" s="99" customFormat="1" ht="14" hidden="1" customHeight="1" outlineLevel="1" x14ac:dyDescent="0.35">
      <c r="B24" s="100" t="s">
        <v>304</v>
      </c>
      <c r="C24" s="110">
        <v>39648</v>
      </c>
      <c r="D24" s="111">
        <v>1037</v>
      </c>
      <c r="E24" s="111">
        <v>1472</v>
      </c>
      <c r="F24" s="111">
        <v>3539</v>
      </c>
      <c r="G24" s="111">
        <v>3617</v>
      </c>
      <c r="H24" s="111">
        <v>653</v>
      </c>
      <c r="I24" s="111">
        <v>5</v>
      </c>
      <c r="J24" s="111">
        <v>12571</v>
      </c>
      <c r="K24" s="111">
        <v>10454</v>
      </c>
      <c r="L24" s="111">
        <v>6280</v>
      </c>
      <c r="M24" s="111">
        <v>20</v>
      </c>
    </row>
    <row r="25" spans="2:13" s="99" customFormat="1" ht="14" hidden="1" customHeight="1" outlineLevel="1" x14ac:dyDescent="0.35">
      <c r="B25" s="100" t="s">
        <v>305</v>
      </c>
      <c r="C25" s="110">
        <v>9183</v>
      </c>
      <c r="D25" s="111">
        <v>225</v>
      </c>
      <c r="E25" s="111">
        <v>528</v>
      </c>
      <c r="F25" s="111">
        <v>1087</v>
      </c>
      <c r="G25" s="111">
        <v>862</v>
      </c>
      <c r="H25" s="111">
        <v>140</v>
      </c>
      <c r="I25" s="160" t="s">
        <v>100</v>
      </c>
      <c r="J25" s="111">
        <v>2999</v>
      </c>
      <c r="K25" s="111">
        <v>1721</v>
      </c>
      <c r="L25" s="111">
        <v>1614</v>
      </c>
      <c r="M25" s="111">
        <v>7</v>
      </c>
    </row>
    <row r="26" spans="2:13" s="99" customFormat="1" ht="14" hidden="1" customHeight="1" outlineLevel="1" x14ac:dyDescent="0.35">
      <c r="B26" s="100" t="s">
        <v>306</v>
      </c>
      <c r="C26" s="110">
        <v>80934</v>
      </c>
      <c r="D26" s="111">
        <v>2333</v>
      </c>
      <c r="E26" s="111">
        <v>3666</v>
      </c>
      <c r="F26" s="111">
        <v>8639</v>
      </c>
      <c r="G26" s="111">
        <v>7362</v>
      </c>
      <c r="H26" s="111">
        <v>906</v>
      </c>
      <c r="I26" s="111">
        <v>15</v>
      </c>
      <c r="J26" s="111">
        <v>41108</v>
      </c>
      <c r="K26" s="111">
        <v>8219</v>
      </c>
      <c r="L26" s="111">
        <v>8667</v>
      </c>
      <c r="M26" s="111">
        <v>19</v>
      </c>
    </row>
    <row r="27" spans="2:13" s="99" customFormat="1" ht="14" hidden="1" customHeight="1" outlineLevel="1" x14ac:dyDescent="0.35">
      <c r="B27" s="100" t="s">
        <v>307</v>
      </c>
      <c r="C27" s="110">
        <v>12445</v>
      </c>
      <c r="D27" s="111">
        <v>260</v>
      </c>
      <c r="E27" s="111">
        <v>2688</v>
      </c>
      <c r="F27" s="111">
        <v>2005</v>
      </c>
      <c r="G27" s="111">
        <v>1113</v>
      </c>
      <c r="H27" s="111">
        <v>48</v>
      </c>
      <c r="I27" s="111">
        <v>1</v>
      </c>
      <c r="J27" s="111">
        <v>1168</v>
      </c>
      <c r="K27" s="111">
        <v>4759</v>
      </c>
      <c r="L27" s="111">
        <v>387</v>
      </c>
      <c r="M27" s="111">
        <v>16</v>
      </c>
    </row>
    <row r="28" spans="2:13" s="99" customFormat="1" ht="14" hidden="1" customHeight="1" outlineLevel="1" x14ac:dyDescent="0.35">
      <c r="B28" s="100" t="s">
        <v>308</v>
      </c>
      <c r="C28" s="110">
        <v>20636</v>
      </c>
      <c r="D28" s="111">
        <v>395</v>
      </c>
      <c r="E28" s="111">
        <v>3765</v>
      </c>
      <c r="F28" s="111">
        <v>3577</v>
      </c>
      <c r="G28" s="111">
        <v>2060</v>
      </c>
      <c r="H28" s="111">
        <v>190</v>
      </c>
      <c r="I28" s="111">
        <v>2</v>
      </c>
      <c r="J28" s="111">
        <v>4128</v>
      </c>
      <c r="K28" s="111">
        <v>5148</v>
      </c>
      <c r="L28" s="111">
        <v>1306</v>
      </c>
      <c r="M28" s="111">
        <v>65</v>
      </c>
    </row>
    <row r="29" spans="2:13" s="99" customFormat="1" ht="14" hidden="1" customHeight="1" outlineLevel="1" x14ac:dyDescent="0.35">
      <c r="B29" s="100" t="s">
        <v>309</v>
      </c>
      <c r="C29" s="110">
        <v>23865</v>
      </c>
      <c r="D29" s="111">
        <v>692</v>
      </c>
      <c r="E29" s="111">
        <v>1904</v>
      </c>
      <c r="F29" s="111">
        <v>3263</v>
      </c>
      <c r="G29" s="111">
        <v>2477</v>
      </c>
      <c r="H29" s="111">
        <v>350</v>
      </c>
      <c r="I29" s="111">
        <v>1</v>
      </c>
      <c r="J29" s="111">
        <v>8964</v>
      </c>
      <c r="K29" s="111">
        <v>4000</v>
      </c>
      <c r="L29" s="111">
        <v>2209</v>
      </c>
      <c r="M29" s="111">
        <v>5</v>
      </c>
    </row>
    <row r="30" spans="2:13" s="99" customFormat="1" ht="14" hidden="1" customHeight="1" outlineLevel="1" x14ac:dyDescent="0.35">
      <c r="B30" s="100" t="s">
        <v>310</v>
      </c>
      <c r="C30" s="110">
        <v>38789</v>
      </c>
      <c r="D30" s="111">
        <v>737</v>
      </c>
      <c r="E30" s="111">
        <v>1977</v>
      </c>
      <c r="F30" s="111">
        <v>4898</v>
      </c>
      <c r="G30" s="111">
        <v>3270</v>
      </c>
      <c r="H30" s="111">
        <v>149</v>
      </c>
      <c r="I30" s="111">
        <v>1</v>
      </c>
      <c r="J30" s="111">
        <v>8385</v>
      </c>
      <c r="K30" s="111">
        <v>18056</v>
      </c>
      <c r="L30" s="111">
        <v>1313</v>
      </c>
      <c r="M30" s="111">
        <v>3</v>
      </c>
    </row>
    <row r="31" spans="2:13" s="99" customFormat="1" ht="14" hidden="1" customHeight="1" outlineLevel="1" x14ac:dyDescent="0.35">
      <c r="B31" s="100" t="s">
        <v>311</v>
      </c>
      <c r="C31" s="110">
        <v>7864</v>
      </c>
      <c r="D31" s="111">
        <v>166</v>
      </c>
      <c r="E31" s="111">
        <v>482</v>
      </c>
      <c r="F31" s="111">
        <v>714</v>
      </c>
      <c r="G31" s="111">
        <v>638</v>
      </c>
      <c r="H31" s="111">
        <v>48</v>
      </c>
      <c r="I31" s="160" t="s">
        <v>100</v>
      </c>
      <c r="J31" s="111">
        <v>2280</v>
      </c>
      <c r="K31" s="111">
        <v>2347</v>
      </c>
      <c r="L31" s="111">
        <v>1184</v>
      </c>
      <c r="M31" s="111">
        <v>5</v>
      </c>
    </row>
    <row r="32" spans="2:13" s="99" customFormat="1" ht="14" hidden="1" customHeight="1" outlineLevel="1" x14ac:dyDescent="0.35">
      <c r="B32" s="100" t="s">
        <v>312</v>
      </c>
      <c r="C32" s="110">
        <v>30225</v>
      </c>
      <c r="D32" s="111">
        <v>779</v>
      </c>
      <c r="E32" s="111">
        <v>826</v>
      </c>
      <c r="F32" s="111">
        <v>2068</v>
      </c>
      <c r="G32" s="111">
        <v>2284</v>
      </c>
      <c r="H32" s="111">
        <v>457</v>
      </c>
      <c r="I32" s="111">
        <v>7</v>
      </c>
      <c r="J32" s="111">
        <v>16586</v>
      </c>
      <c r="K32" s="111">
        <v>3374</v>
      </c>
      <c r="L32" s="111">
        <v>3837</v>
      </c>
      <c r="M32" s="111">
        <v>7</v>
      </c>
    </row>
    <row r="33" spans="2:13" s="99" customFormat="1" ht="14" hidden="1" customHeight="1" outlineLevel="1" x14ac:dyDescent="0.35">
      <c r="B33" s="100" t="s">
        <v>313</v>
      </c>
      <c r="C33" s="110">
        <v>13243</v>
      </c>
      <c r="D33" s="111">
        <v>437</v>
      </c>
      <c r="E33" s="111">
        <v>665</v>
      </c>
      <c r="F33" s="111">
        <v>2101</v>
      </c>
      <c r="G33" s="111">
        <v>1583</v>
      </c>
      <c r="H33" s="111">
        <v>265</v>
      </c>
      <c r="I33" s="111">
        <v>2</v>
      </c>
      <c r="J33" s="111">
        <v>3088</v>
      </c>
      <c r="K33" s="111">
        <v>2890</v>
      </c>
      <c r="L33" s="111">
        <v>2191</v>
      </c>
      <c r="M33" s="111">
        <v>21</v>
      </c>
    </row>
    <row r="34" spans="2:13" s="99" customFormat="1" ht="14" hidden="1" customHeight="1" outlineLevel="1" x14ac:dyDescent="0.35">
      <c r="B34" s="100" t="s">
        <v>314</v>
      </c>
      <c r="C34" s="110">
        <v>20672</v>
      </c>
      <c r="D34" s="111">
        <v>583</v>
      </c>
      <c r="E34" s="111">
        <v>1880</v>
      </c>
      <c r="F34" s="111">
        <v>3515</v>
      </c>
      <c r="G34" s="111">
        <v>1956</v>
      </c>
      <c r="H34" s="111">
        <v>1103</v>
      </c>
      <c r="I34" s="111">
        <v>6</v>
      </c>
      <c r="J34" s="111">
        <v>8224</v>
      </c>
      <c r="K34" s="111">
        <v>916</v>
      </c>
      <c r="L34" s="111">
        <v>2483</v>
      </c>
      <c r="M34" s="111">
        <v>6</v>
      </c>
    </row>
    <row r="35" spans="2:13" ht="14" customHeight="1" collapsed="1" x14ac:dyDescent="0.3">
      <c r="B35" s="101" t="s">
        <v>57</v>
      </c>
      <c r="C35" s="61">
        <v>6552</v>
      </c>
      <c r="D35" s="79">
        <v>293</v>
      </c>
      <c r="E35" s="79">
        <v>2637</v>
      </c>
      <c r="F35" s="79">
        <v>1922</v>
      </c>
      <c r="G35" s="79">
        <v>429</v>
      </c>
      <c r="H35" s="79">
        <v>79</v>
      </c>
      <c r="I35" s="56" t="s">
        <v>100</v>
      </c>
      <c r="J35" s="79">
        <v>1016</v>
      </c>
      <c r="K35" s="79">
        <v>59</v>
      </c>
      <c r="L35" s="79">
        <v>114</v>
      </c>
      <c r="M35" s="79">
        <v>3</v>
      </c>
    </row>
    <row r="36" spans="2:13" ht="14" customHeight="1" x14ac:dyDescent="0.3">
      <c r="B36" s="101" t="s">
        <v>58</v>
      </c>
      <c r="C36" s="61">
        <v>28592</v>
      </c>
      <c r="D36" s="79">
        <v>761</v>
      </c>
      <c r="E36" s="79">
        <v>2594</v>
      </c>
      <c r="F36" s="79">
        <v>4174</v>
      </c>
      <c r="G36" s="79">
        <v>2991</v>
      </c>
      <c r="H36" s="79">
        <v>408</v>
      </c>
      <c r="I36" s="79">
        <v>343</v>
      </c>
      <c r="J36" s="79">
        <v>2022</v>
      </c>
      <c r="K36" s="79">
        <v>4589</v>
      </c>
      <c r="L36" s="79">
        <v>10687</v>
      </c>
      <c r="M36" s="79">
        <v>23</v>
      </c>
    </row>
    <row r="37" spans="2:13" ht="14" customHeight="1" x14ac:dyDescent="0.3">
      <c r="B37" s="103" t="s">
        <v>49</v>
      </c>
      <c r="C37" s="61">
        <v>254126</v>
      </c>
      <c r="D37" s="79">
        <v>7421</v>
      </c>
      <c r="E37" s="79">
        <v>16585</v>
      </c>
      <c r="F37" s="79">
        <v>25947</v>
      </c>
      <c r="G37" s="79">
        <v>15242</v>
      </c>
      <c r="H37" s="79">
        <v>2531</v>
      </c>
      <c r="I37" s="79">
        <v>529</v>
      </c>
      <c r="J37" s="79">
        <v>130509</v>
      </c>
      <c r="K37" s="79">
        <v>16283</v>
      </c>
      <c r="L37" s="79">
        <v>39027</v>
      </c>
      <c r="M37" s="79">
        <v>52</v>
      </c>
    </row>
    <row r="38" spans="2:13" ht="22.25" customHeight="1" x14ac:dyDescent="0.3">
      <c r="B38" s="101" t="s">
        <v>50</v>
      </c>
      <c r="C38" s="60">
        <f>+C39+C40+C41</f>
        <v>561694</v>
      </c>
      <c r="D38" s="78">
        <f>+D39+D40+D41</f>
        <v>22884</v>
      </c>
      <c r="E38" s="78">
        <f t="shared" ref="E38:M38" si="1">+E39+E40+E41</f>
        <v>34308</v>
      </c>
      <c r="F38" s="78">
        <f t="shared" si="1"/>
        <v>50338</v>
      </c>
      <c r="G38" s="78">
        <f t="shared" si="1"/>
        <v>81240</v>
      </c>
      <c r="H38" s="78">
        <f t="shared" si="1"/>
        <v>251309</v>
      </c>
      <c r="I38" s="78">
        <f t="shared" si="1"/>
        <v>1986</v>
      </c>
      <c r="J38" s="78">
        <f t="shared" si="1"/>
        <v>57675</v>
      </c>
      <c r="K38" s="78">
        <f t="shared" si="1"/>
        <v>19806</v>
      </c>
      <c r="L38" s="78">
        <f t="shared" si="1"/>
        <v>41881</v>
      </c>
      <c r="M38" s="78">
        <f t="shared" si="1"/>
        <v>267</v>
      </c>
    </row>
    <row r="39" spans="2:13" ht="14" hidden="1" customHeight="1" outlineLevel="1" x14ac:dyDescent="0.3">
      <c r="B39" s="100" t="s">
        <v>315</v>
      </c>
      <c r="C39" s="112">
        <v>69304</v>
      </c>
      <c r="D39" s="113">
        <v>3266</v>
      </c>
      <c r="E39" s="113">
        <v>1339</v>
      </c>
      <c r="F39" s="113">
        <v>4887</v>
      </c>
      <c r="G39" s="113">
        <v>13658</v>
      </c>
      <c r="H39" s="113">
        <v>10916</v>
      </c>
      <c r="I39" s="113">
        <v>56</v>
      </c>
      <c r="J39" s="113">
        <v>27367</v>
      </c>
      <c r="K39" s="113">
        <v>2250</v>
      </c>
      <c r="L39" s="113">
        <v>5528</v>
      </c>
      <c r="M39" s="113">
        <v>37</v>
      </c>
    </row>
    <row r="40" spans="2:13" ht="14" hidden="1" customHeight="1" outlineLevel="1" x14ac:dyDescent="0.3">
      <c r="B40" s="100" t="s">
        <v>316</v>
      </c>
      <c r="C40" s="112">
        <v>168658</v>
      </c>
      <c r="D40" s="113">
        <v>10198</v>
      </c>
      <c r="E40" s="113">
        <v>16945</v>
      </c>
      <c r="F40" s="113">
        <v>22855</v>
      </c>
      <c r="G40" s="113">
        <v>40728</v>
      </c>
      <c r="H40" s="113">
        <v>32462</v>
      </c>
      <c r="I40" s="113">
        <v>1283</v>
      </c>
      <c r="J40" s="113">
        <v>11397</v>
      </c>
      <c r="K40" s="113">
        <v>13437</v>
      </c>
      <c r="L40" s="113">
        <v>19179</v>
      </c>
      <c r="M40" s="113">
        <v>174</v>
      </c>
    </row>
    <row r="41" spans="2:13" ht="14" hidden="1" customHeight="1" outlineLevel="1" x14ac:dyDescent="0.3">
      <c r="B41" s="100" t="s">
        <v>317</v>
      </c>
      <c r="C41" s="112">
        <v>323732</v>
      </c>
      <c r="D41" s="113">
        <v>9420</v>
      </c>
      <c r="E41" s="113">
        <v>16024</v>
      </c>
      <c r="F41" s="113">
        <v>22596</v>
      </c>
      <c r="G41" s="113">
        <v>26854</v>
      </c>
      <c r="H41" s="113">
        <v>207931</v>
      </c>
      <c r="I41" s="113">
        <v>647</v>
      </c>
      <c r="J41" s="113">
        <v>18911</v>
      </c>
      <c r="K41" s="113">
        <v>4119</v>
      </c>
      <c r="L41" s="113">
        <v>17174</v>
      </c>
      <c r="M41" s="113">
        <v>56</v>
      </c>
    </row>
    <row r="42" spans="2:13" ht="14" customHeight="1" collapsed="1" x14ac:dyDescent="0.3">
      <c r="B42" s="103" t="s">
        <v>51</v>
      </c>
      <c r="C42" s="58">
        <v>150339</v>
      </c>
      <c r="D42" s="14">
        <v>3120</v>
      </c>
      <c r="E42" s="14">
        <v>5786</v>
      </c>
      <c r="F42" s="14">
        <v>12229</v>
      </c>
      <c r="G42" s="14">
        <v>32989</v>
      </c>
      <c r="H42" s="14">
        <v>9504</v>
      </c>
      <c r="I42" s="14">
        <v>219</v>
      </c>
      <c r="J42" s="14">
        <v>5812</v>
      </c>
      <c r="K42" s="14">
        <v>71853</v>
      </c>
      <c r="L42" s="14">
        <v>8775</v>
      </c>
      <c r="M42" s="14">
        <v>52</v>
      </c>
    </row>
    <row r="43" spans="2:13" ht="14" customHeight="1" x14ac:dyDescent="0.3">
      <c r="B43" s="103" t="s">
        <v>52</v>
      </c>
      <c r="C43" s="58">
        <v>256811</v>
      </c>
      <c r="D43" s="14">
        <v>9658</v>
      </c>
      <c r="E43" s="14">
        <v>2372</v>
      </c>
      <c r="F43" s="14">
        <v>7406</v>
      </c>
      <c r="G43" s="14">
        <v>17749</v>
      </c>
      <c r="H43" s="14">
        <v>149681</v>
      </c>
      <c r="I43" s="14">
        <v>766</v>
      </c>
      <c r="J43" s="14">
        <v>5249</v>
      </c>
      <c r="K43" s="14">
        <v>1301</v>
      </c>
      <c r="L43" s="14">
        <v>62578</v>
      </c>
      <c r="M43" s="14">
        <v>51</v>
      </c>
    </row>
    <row r="44" spans="2:13" ht="14" customHeight="1" x14ac:dyDescent="0.3">
      <c r="B44" s="103" t="s">
        <v>61</v>
      </c>
      <c r="C44" s="58">
        <v>127301</v>
      </c>
      <c r="D44" s="14">
        <v>5578</v>
      </c>
      <c r="E44" s="14">
        <v>76716</v>
      </c>
      <c r="F44" s="14">
        <v>23174</v>
      </c>
      <c r="G44" s="14">
        <v>13855</v>
      </c>
      <c r="H44" s="14">
        <v>2199</v>
      </c>
      <c r="I44" s="14">
        <v>15</v>
      </c>
      <c r="J44" s="14">
        <v>1811</v>
      </c>
      <c r="K44" s="14">
        <v>275</v>
      </c>
      <c r="L44" s="14">
        <v>3526</v>
      </c>
      <c r="M44" s="14">
        <v>152</v>
      </c>
    </row>
    <row r="45" spans="2:13" ht="14" customHeight="1" x14ac:dyDescent="0.3">
      <c r="B45" s="103" t="s">
        <v>60</v>
      </c>
      <c r="C45" s="58">
        <v>77473</v>
      </c>
      <c r="D45" s="14">
        <v>10424</v>
      </c>
      <c r="E45" s="14">
        <v>14919</v>
      </c>
      <c r="F45" s="14">
        <v>18392</v>
      </c>
      <c r="G45" s="14">
        <v>31003</v>
      </c>
      <c r="H45" s="14">
        <v>1252</v>
      </c>
      <c r="I45" s="14">
        <v>3</v>
      </c>
      <c r="J45" s="14">
        <v>84</v>
      </c>
      <c r="K45" s="14">
        <v>111</v>
      </c>
      <c r="L45" s="14">
        <v>1215</v>
      </c>
      <c r="M45" s="14">
        <v>70</v>
      </c>
    </row>
    <row r="46" spans="2:13" ht="14" customHeight="1" x14ac:dyDescent="0.3">
      <c r="B46" s="103" t="s">
        <v>59</v>
      </c>
      <c r="C46" s="58">
        <v>29192</v>
      </c>
      <c r="D46" s="14">
        <v>3160</v>
      </c>
      <c r="E46" s="14">
        <v>2932</v>
      </c>
      <c r="F46" s="14">
        <v>4925</v>
      </c>
      <c r="G46" s="14">
        <v>7443</v>
      </c>
      <c r="H46" s="14">
        <v>2529</v>
      </c>
      <c r="I46" s="14">
        <v>439</v>
      </c>
      <c r="J46" s="14">
        <v>1904</v>
      </c>
      <c r="K46" s="14">
        <v>308</v>
      </c>
      <c r="L46" s="14">
        <v>5509</v>
      </c>
      <c r="M46" s="14">
        <v>43</v>
      </c>
    </row>
    <row r="47" spans="2:13" ht="14" customHeight="1" x14ac:dyDescent="0.3">
      <c r="B47" s="103" t="s">
        <v>62</v>
      </c>
      <c r="C47" s="58">
        <v>159194</v>
      </c>
      <c r="D47" s="14">
        <v>8983</v>
      </c>
      <c r="E47" s="14">
        <v>60419</v>
      </c>
      <c r="F47" s="14">
        <v>35468</v>
      </c>
      <c r="G47" s="14">
        <v>33995</v>
      </c>
      <c r="H47" s="14">
        <v>4274</v>
      </c>
      <c r="I47" s="14">
        <v>222</v>
      </c>
      <c r="J47" s="14">
        <v>4821</v>
      </c>
      <c r="K47" s="14">
        <v>1614</v>
      </c>
      <c r="L47" s="14">
        <v>8589</v>
      </c>
      <c r="M47" s="14">
        <v>809</v>
      </c>
    </row>
    <row r="48" spans="2:13" ht="14" customHeight="1" x14ac:dyDescent="0.3">
      <c r="B48" s="103" t="s">
        <v>63</v>
      </c>
      <c r="C48" s="58">
        <v>304923</v>
      </c>
      <c r="D48" s="14">
        <v>3975</v>
      </c>
      <c r="E48" s="14">
        <v>11775</v>
      </c>
      <c r="F48" s="14">
        <v>18160</v>
      </c>
      <c r="G48" s="14">
        <v>67423</v>
      </c>
      <c r="H48" s="14">
        <v>59651</v>
      </c>
      <c r="I48" s="14">
        <v>5909</v>
      </c>
      <c r="J48" s="14">
        <v>17342</v>
      </c>
      <c r="K48" s="14">
        <v>13386</v>
      </c>
      <c r="L48" s="14">
        <v>107110</v>
      </c>
      <c r="M48" s="14">
        <v>192</v>
      </c>
    </row>
    <row r="49" spans="2:13" ht="14" customHeight="1" x14ac:dyDescent="0.3">
      <c r="B49" s="103" t="s">
        <v>69</v>
      </c>
      <c r="C49" s="58">
        <v>13224</v>
      </c>
      <c r="D49" s="14">
        <v>157</v>
      </c>
      <c r="E49" s="14">
        <v>830</v>
      </c>
      <c r="F49" s="14">
        <v>1061</v>
      </c>
      <c r="G49" s="14">
        <v>1452</v>
      </c>
      <c r="H49" s="14">
        <v>7617</v>
      </c>
      <c r="I49" s="14">
        <v>36</v>
      </c>
      <c r="J49" s="14">
        <v>81</v>
      </c>
      <c r="K49" s="14">
        <v>951</v>
      </c>
      <c r="L49" s="14">
        <v>965</v>
      </c>
      <c r="M49" s="14">
        <v>74</v>
      </c>
    </row>
    <row r="50" spans="2:13" ht="14" customHeight="1" x14ac:dyDescent="0.3">
      <c r="B50" s="103" t="s">
        <v>64</v>
      </c>
      <c r="C50" s="58">
        <v>58929</v>
      </c>
      <c r="D50" s="14">
        <v>2043</v>
      </c>
      <c r="E50" s="14">
        <v>28155</v>
      </c>
      <c r="F50" s="14">
        <v>3811</v>
      </c>
      <c r="G50" s="14">
        <v>5913</v>
      </c>
      <c r="H50" s="14">
        <v>12143</v>
      </c>
      <c r="I50" s="14">
        <v>43</v>
      </c>
      <c r="J50" s="14">
        <v>205</v>
      </c>
      <c r="K50" s="14">
        <v>442</v>
      </c>
      <c r="L50" s="14">
        <v>5877</v>
      </c>
      <c r="M50" s="14">
        <v>297</v>
      </c>
    </row>
    <row r="51" spans="2:13" ht="14" customHeight="1" x14ac:dyDescent="0.3">
      <c r="B51" s="103" t="s">
        <v>65</v>
      </c>
      <c r="C51" s="58">
        <v>299232</v>
      </c>
      <c r="D51" s="14">
        <v>6320</v>
      </c>
      <c r="E51" s="14">
        <v>80047</v>
      </c>
      <c r="F51" s="14">
        <v>33712</v>
      </c>
      <c r="G51" s="14">
        <v>30122</v>
      </c>
      <c r="H51" s="14">
        <v>110282</v>
      </c>
      <c r="I51" s="14">
        <v>378</v>
      </c>
      <c r="J51" s="14">
        <v>1130</v>
      </c>
      <c r="K51" s="14">
        <v>3049</v>
      </c>
      <c r="L51" s="14">
        <v>33947</v>
      </c>
      <c r="M51" s="14">
        <v>245</v>
      </c>
    </row>
    <row r="52" spans="2:13" ht="14" customHeight="1" x14ac:dyDescent="0.3">
      <c r="B52" s="103" t="s">
        <v>66</v>
      </c>
      <c r="C52" s="58">
        <v>30353</v>
      </c>
      <c r="D52" s="14">
        <v>1818</v>
      </c>
      <c r="E52" s="14">
        <v>3925</v>
      </c>
      <c r="F52" s="14">
        <v>8286</v>
      </c>
      <c r="G52" s="14">
        <v>6364</v>
      </c>
      <c r="H52" s="14">
        <v>4158</v>
      </c>
      <c r="I52" s="14">
        <v>487</v>
      </c>
      <c r="J52" s="14">
        <v>815</v>
      </c>
      <c r="K52" s="14">
        <v>964</v>
      </c>
      <c r="L52" s="14">
        <v>3481</v>
      </c>
      <c r="M52" s="14">
        <v>55</v>
      </c>
    </row>
    <row r="53" spans="2:13" ht="14" customHeight="1" x14ac:dyDescent="0.3">
      <c r="B53" s="103" t="s">
        <v>67</v>
      </c>
      <c r="C53" s="58">
        <v>64286</v>
      </c>
      <c r="D53" s="14">
        <v>2578</v>
      </c>
      <c r="E53" s="14">
        <v>13456</v>
      </c>
      <c r="F53" s="14">
        <v>6665</v>
      </c>
      <c r="G53" s="14">
        <v>8568</v>
      </c>
      <c r="H53" s="14">
        <v>20576</v>
      </c>
      <c r="I53" s="14">
        <v>1052</v>
      </c>
      <c r="J53" s="14">
        <v>1367</v>
      </c>
      <c r="K53" s="14">
        <v>1557</v>
      </c>
      <c r="L53" s="14">
        <v>8380</v>
      </c>
      <c r="M53" s="14">
        <v>87</v>
      </c>
    </row>
    <row r="54" spans="2:13" ht="14" customHeight="1" x14ac:dyDescent="0.3">
      <c r="B54" s="105" t="s">
        <v>68</v>
      </c>
      <c r="C54" s="147">
        <v>125</v>
      </c>
      <c r="D54" s="148">
        <v>3</v>
      </c>
      <c r="E54" s="148">
        <v>1</v>
      </c>
      <c r="F54" s="148">
        <v>20</v>
      </c>
      <c r="G54" s="148">
        <v>69</v>
      </c>
      <c r="H54" s="148">
        <v>13</v>
      </c>
      <c r="I54" s="148">
        <v>1</v>
      </c>
      <c r="J54" s="46" t="s">
        <v>100</v>
      </c>
      <c r="K54" s="148">
        <v>11</v>
      </c>
      <c r="L54" s="148">
        <v>7</v>
      </c>
      <c r="M54" s="46" t="s">
        <v>100</v>
      </c>
    </row>
    <row r="55" spans="2:13" ht="6" customHeight="1" x14ac:dyDescent="0.3"/>
    <row r="56" spans="2:13" x14ac:dyDescent="0.3">
      <c r="C56" s="9"/>
    </row>
    <row r="57" spans="2:13" x14ac:dyDescent="0.3">
      <c r="B57" s="108"/>
    </row>
  </sheetData>
  <mergeCells count="13">
    <mergeCell ref="M5:M6"/>
    <mergeCell ref="B2:M2"/>
    <mergeCell ref="B3:M3"/>
    <mergeCell ref="C5:C6"/>
    <mergeCell ref="D5:D6"/>
    <mergeCell ref="E5:E6"/>
    <mergeCell ref="F5:F6"/>
    <mergeCell ref="G5:G6"/>
    <mergeCell ref="H5:H6"/>
    <mergeCell ref="I5:I6"/>
    <mergeCell ref="J5:J6"/>
    <mergeCell ref="K5:K6"/>
    <mergeCell ref="L5:L6"/>
  </mergeCells>
  <printOptions horizontalCentered="1"/>
  <pageMargins left="0.11811023622047245" right="0.19685039370078741" top="1.1417322834645669" bottom="0.74803149606299213" header="0.31496062992125984" footer="0.31496062992125984"/>
  <pageSetup paperSize="9" scale="8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7"/>
  <sheetViews>
    <sheetView workbookViewId="0">
      <selection activeCell="B35" sqref="B35"/>
    </sheetView>
  </sheetViews>
  <sheetFormatPr defaultColWidth="9.1796875" defaultRowHeight="12.5" outlineLevelRow="1" x14ac:dyDescent="0.3"/>
  <cols>
    <col min="1" max="1" width="3.90625" style="1" customWidth="1"/>
    <col min="2" max="2" width="61.1796875" style="102" customWidth="1"/>
    <col min="3" max="4" width="8.54296875" style="3" customWidth="1"/>
    <col min="5" max="6" width="9.54296875" style="3" customWidth="1"/>
    <col min="7" max="7" width="10.81640625" style="3" customWidth="1"/>
    <col min="8" max="8" width="11.54296875" style="3" customWidth="1"/>
    <col min="9" max="9" width="4.81640625" style="1" customWidth="1"/>
    <col min="10" max="95" width="9.1796875" style="1"/>
    <col min="96" max="96" width="51.1796875" style="1" customWidth="1"/>
    <col min="97" max="104" width="9.81640625" style="1" customWidth="1"/>
    <col min="105" max="351" width="9.1796875" style="1"/>
    <col min="352" max="352" width="51.1796875" style="1" customWidth="1"/>
    <col min="353" max="360" width="9.81640625" style="1" customWidth="1"/>
    <col min="361" max="607" width="9.1796875" style="1"/>
    <col min="608" max="608" width="51.1796875" style="1" customWidth="1"/>
    <col min="609" max="616" width="9.81640625" style="1" customWidth="1"/>
    <col min="617" max="863" width="9.1796875" style="1"/>
    <col min="864" max="864" width="51.1796875" style="1" customWidth="1"/>
    <col min="865" max="872" width="9.81640625" style="1" customWidth="1"/>
    <col min="873" max="1119" width="9.1796875" style="1"/>
    <col min="1120" max="1120" width="51.1796875" style="1" customWidth="1"/>
    <col min="1121" max="1128" width="9.81640625" style="1" customWidth="1"/>
    <col min="1129" max="1375" width="9.1796875" style="1"/>
    <col min="1376" max="1376" width="51.1796875" style="1" customWidth="1"/>
    <col min="1377" max="1384" width="9.81640625" style="1" customWidth="1"/>
    <col min="1385" max="1631" width="9.1796875" style="1"/>
    <col min="1632" max="1632" width="51.1796875" style="1" customWidth="1"/>
    <col min="1633" max="1640" width="9.81640625" style="1" customWidth="1"/>
    <col min="1641" max="1887" width="9.1796875" style="1"/>
    <col min="1888" max="1888" width="51.1796875" style="1" customWidth="1"/>
    <col min="1889" max="1896" width="9.81640625" style="1" customWidth="1"/>
    <col min="1897" max="2143" width="9.1796875" style="1"/>
    <col min="2144" max="2144" width="51.1796875" style="1" customWidth="1"/>
    <col min="2145" max="2152" width="9.81640625" style="1" customWidth="1"/>
    <col min="2153" max="2399" width="9.1796875" style="1"/>
    <col min="2400" max="2400" width="51.1796875" style="1" customWidth="1"/>
    <col min="2401" max="2408" width="9.81640625" style="1" customWidth="1"/>
    <col min="2409" max="2655" width="9.1796875" style="1"/>
    <col min="2656" max="2656" width="51.1796875" style="1" customWidth="1"/>
    <col min="2657" max="2664" width="9.81640625" style="1" customWidth="1"/>
    <col min="2665" max="2911" width="9.1796875" style="1"/>
    <col min="2912" max="2912" width="51.1796875" style="1" customWidth="1"/>
    <col min="2913" max="2920" width="9.81640625" style="1" customWidth="1"/>
    <col min="2921" max="3167" width="9.1796875" style="1"/>
    <col min="3168" max="3168" width="51.1796875" style="1" customWidth="1"/>
    <col min="3169" max="3176" width="9.81640625" style="1" customWidth="1"/>
    <col min="3177" max="3423" width="9.1796875" style="1"/>
    <col min="3424" max="3424" width="51.1796875" style="1" customWidth="1"/>
    <col min="3425" max="3432" width="9.81640625" style="1" customWidth="1"/>
    <col min="3433" max="3679" width="9.1796875" style="1"/>
    <col min="3680" max="3680" width="51.1796875" style="1" customWidth="1"/>
    <col min="3681" max="3688" width="9.81640625" style="1" customWidth="1"/>
    <col min="3689" max="3935" width="9.1796875" style="1"/>
    <col min="3936" max="3936" width="51.1796875" style="1" customWidth="1"/>
    <col min="3937" max="3944" width="9.81640625" style="1" customWidth="1"/>
    <col min="3945" max="4191" width="9.1796875" style="1"/>
    <col min="4192" max="4192" width="51.1796875" style="1" customWidth="1"/>
    <col min="4193" max="4200" width="9.81640625" style="1" customWidth="1"/>
    <col min="4201" max="4447" width="9.1796875" style="1"/>
    <col min="4448" max="4448" width="51.1796875" style="1" customWidth="1"/>
    <col min="4449" max="4456" width="9.81640625" style="1" customWidth="1"/>
    <col min="4457" max="4703" width="9.1796875" style="1"/>
    <col min="4704" max="4704" width="51.1796875" style="1" customWidth="1"/>
    <col min="4705" max="4712" width="9.81640625" style="1" customWidth="1"/>
    <col min="4713" max="4959" width="9.1796875" style="1"/>
    <col min="4960" max="4960" width="51.1796875" style="1" customWidth="1"/>
    <col min="4961" max="4968" width="9.81640625" style="1" customWidth="1"/>
    <col min="4969" max="5215" width="9.1796875" style="1"/>
    <col min="5216" max="5216" width="51.1796875" style="1" customWidth="1"/>
    <col min="5217" max="5224" width="9.81640625" style="1" customWidth="1"/>
    <col min="5225" max="5471" width="9.1796875" style="1"/>
    <col min="5472" max="5472" width="51.1796875" style="1" customWidth="1"/>
    <col min="5473" max="5480" width="9.81640625" style="1" customWidth="1"/>
    <col min="5481" max="5727" width="9.1796875" style="1"/>
    <col min="5728" max="5728" width="51.1796875" style="1" customWidth="1"/>
    <col min="5729" max="5736" width="9.81640625" style="1" customWidth="1"/>
    <col min="5737" max="5983" width="9.1796875" style="1"/>
    <col min="5984" max="5984" width="51.1796875" style="1" customWidth="1"/>
    <col min="5985" max="5992" width="9.81640625" style="1" customWidth="1"/>
    <col min="5993" max="6239" width="9.1796875" style="1"/>
    <col min="6240" max="6240" width="51.1796875" style="1" customWidth="1"/>
    <col min="6241" max="6248" width="9.81640625" style="1" customWidth="1"/>
    <col min="6249" max="6495" width="9.1796875" style="1"/>
    <col min="6496" max="6496" width="51.1796875" style="1" customWidth="1"/>
    <col min="6497" max="6504" width="9.81640625" style="1" customWidth="1"/>
    <col min="6505" max="6751" width="9.1796875" style="1"/>
    <col min="6752" max="6752" width="51.1796875" style="1" customWidth="1"/>
    <col min="6753" max="6760" width="9.81640625" style="1" customWidth="1"/>
    <col min="6761" max="7007" width="9.1796875" style="1"/>
    <col min="7008" max="7008" width="51.1796875" style="1" customWidth="1"/>
    <col min="7009" max="7016" width="9.81640625" style="1" customWidth="1"/>
    <col min="7017" max="7263" width="9.1796875" style="1"/>
    <col min="7264" max="7264" width="51.1796875" style="1" customWidth="1"/>
    <col min="7265" max="7272" width="9.81640625" style="1" customWidth="1"/>
    <col min="7273" max="7519" width="9.1796875" style="1"/>
    <col min="7520" max="7520" width="51.1796875" style="1" customWidth="1"/>
    <col min="7521" max="7528" width="9.81640625" style="1" customWidth="1"/>
    <col min="7529" max="7775" width="9.1796875" style="1"/>
    <col min="7776" max="7776" width="51.1796875" style="1" customWidth="1"/>
    <col min="7777" max="7784" width="9.81640625" style="1" customWidth="1"/>
    <col min="7785" max="8031" width="9.1796875" style="1"/>
    <col min="8032" max="8032" width="51.1796875" style="1" customWidth="1"/>
    <col min="8033" max="8040" width="9.81640625" style="1" customWidth="1"/>
    <col min="8041" max="8287" width="9.1796875" style="1"/>
    <col min="8288" max="8288" width="51.1796875" style="1" customWidth="1"/>
    <col min="8289" max="8296" width="9.81640625" style="1" customWidth="1"/>
    <col min="8297" max="8543" width="9.1796875" style="1"/>
    <col min="8544" max="8544" width="51.1796875" style="1" customWidth="1"/>
    <col min="8545" max="8552" width="9.81640625" style="1" customWidth="1"/>
    <col min="8553" max="8799" width="9.1796875" style="1"/>
    <col min="8800" max="8800" width="51.1796875" style="1" customWidth="1"/>
    <col min="8801" max="8808" width="9.81640625" style="1" customWidth="1"/>
    <col min="8809" max="9055" width="9.1796875" style="1"/>
    <col min="9056" max="9056" width="51.1796875" style="1" customWidth="1"/>
    <col min="9057" max="9064" width="9.81640625" style="1" customWidth="1"/>
    <col min="9065" max="9311" width="9.1796875" style="1"/>
    <col min="9312" max="9312" width="51.1796875" style="1" customWidth="1"/>
    <col min="9313" max="9320" width="9.81640625" style="1" customWidth="1"/>
    <col min="9321" max="9567" width="9.1796875" style="1"/>
    <col min="9568" max="9568" width="51.1796875" style="1" customWidth="1"/>
    <col min="9569" max="9576" width="9.81640625" style="1" customWidth="1"/>
    <col min="9577" max="9823" width="9.1796875" style="1"/>
    <col min="9824" max="9824" width="51.1796875" style="1" customWidth="1"/>
    <col min="9825" max="9832" width="9.81640625" style="1" customWidth="1"/>
    <col min="9833" max="10079" width="9.1796875" style="1"/>
    <col min="10080" max="10080" width="51.1796875" style="1" customWidth="1"/>
    <col min="10081" max="10088" width="9.81640625" style="1" customWidth="1"/>
    <col min="10089" max="10335" width="9.1796875" style="1"/>
    <col min="10336" max="10336" width="51.1796875" style="1" customWidth="1"/>
    <col min="10337" max="10344" width="9.81640625" style="1" customWidth="1"/>
    <col min="10345" max="10591" width="9.1796875" style="1"/>
    <col min="10592" max="10592" width="51.1796875" style="1" customWidth="1"/>
    <col min="10593" max="10600" width="9.81640625" style="1" customWidth="1"/>
    <col min="10601" max="10847" width="9.1796875" style="1"/>
    <col min="10848" max="10848" width="51.1796875" style="1" customWidth="1"/>
    <col min="10849" max="10856" width="9.81640625" style="1" customWidth="1"/>
    <col min="10857" max="11103" width="9.1796875" style="1"/>
    <col min="11104" max="11104" width="51.1796875" style="1" customWidth="1"/>
    <col min="11105" max="11112" width="9.81640625" style="1" customWidth="1"/>
    <col min="11113" max="11359" width="9.1796875" style="1"/>
    <col min="11360" max="11360" width="51.1796875" style="1" customWidth="1"/>
    <col min="11361" max="11368" width="9.81640625" style="1" customWidth="1"/>
    <col min="11369" max="11615" width="9.1796875" style="1"/>
    <col min="11616" max="11616" width="51.1796875" style="1" customWidth="1"/>
    <col min="11617" max="11624" width="9.81640625" style="1" customWidth="1"/>
    <col min="11625" max="11871" width="9.1796875" style="1"/>
    <col min="11872" max="11872" width="51.1796875" style="1" customWidth="1"/>
    <col min="11873" max="11880" width="9.81640625" style="1" customWidth="1"/>
    <col min="11881" max="12127" width="9.1796875" style="1"/>
    <col min="12128" max="12128" width="51.1796875" style="1" customWidth="1"/>
    <col min="12129" max="12136" width="9.81640625" style="1" customWidth="1"/>
    <col min="12137" max="12383" width="9.1796875" style="1"/>
    <col min="12384" max="12384" width="51.1796875" style="1" customWidth="1"/>
    <col min="12385" max="12392" width="9.81640625" style="1" customWidth="1"/>
    <col min="12393" max="12639" width="9.1796875" style="1"/>
    <col min="12640" max="12640" width="51.1796875" style="1" customWidth="1"/>
    <col min="12641" max="12648" width="9.81640625" style="1" customWidth="1"/>
    <col min="12649" max="12895" width="9.1796875" style="1"/>
    <col min="12896" max="12896" width="51.1796875" style="1" customWidth="1"/>
    <col min="12897" max="12904" width="9.81640625" style="1" customWidth="1"/>
    <col min="12905" max="13151" width="9.1796875" style="1"/>
    <col min="13152" max="13152" width="51.1796875" style="1" customWidth="1"/>
    <col min="13153" max="13160" width="9.81640625" style="1" customWidth="1"/>
    <col min="13161" max="13407" width="9.1796875" style="1"/>
    <col min="13408" max="13408" width="51.1796875" style="1" customWidth="1"/>
    <col min="13409" max="13416" width="9.81640625" style="1" customWidth="1"/>
    <col min="13417" max="13663" width="9.1796875" style="1"/>
    <col min="13664" max="13664" width="51.1796875" style="1" customWidth="1"/>
    <col min="13665" max="13672" width="9.81640625" style="1" customWidth="1"/>
    <col min="13673" max="13919" width="9.1796875" style="1"/>
    <col min="13920" max="13920" width="51.1796875" style="1" customWidth="1"/>
    <col min="13921" max="13928" width="9.81640625" style="1" customWidth="1"/>
    <col min="13929" max="14175" width="9.1796875" style="1"/>
    <col min="14176" max="14176" width="51.1796875" style="1" customWidth="1"/>
    <col min="14177" max="14184" width="9.81640625" style="1" customWidth="1"/>
    <col min="14185" max="14431" width="9.1796875" style="1"/>
    <col min="14432" max="14432" width="51.1796875" style="1" customWidth="1"/>
    <col min="14433" max="14440" width="9.81640625" style="1" customWidth="1"/>
    <col min="14441" max="14687" width="9.1796875" style="1"/>
    <col min="14688" max="14688" width="51.1796875" style="1" customWidth="1"/>
    <col min="14689" max="14696" width="9.81640625" style="1" customWidth="1"/>
    <col min="14697" max="14943" width="9.1796875" style="1"/>
    <col min="14944" max="14944" width="51.1796875" style="1" customWidth="1"/>
    <col min="14945" max="14952" width="9.81640625" style="1" customWidth="1"/>
    <col min="14953" max="15199" width="9.1796875" style="1"/>
    <col min="15200" max="15200" width="51.1796875" style="1" customWidth="1"/>
    <col min="15201" max="15208" width="9.81640625" style="1" customWidth="1"/>
    <col min="15209" max="15455" width="9.1796875" style="1"/>
    <col min="15456" max="15456" width="51.1796875" style="1" customWidth="1"/>
    <col min="15457" max="15464" width="9.81640625" style="1" customWidth="1"/>
    <col min="15465" max="15711" width="9.1796875" style="1"/>
    <col min="15712" max="15712" width="51.1796875" style="1" customWidth="1"/>
    <col min="15713" max="15720" width="9.81640625" style="1" customWidth="1"/>
    <col min="15721" max="15967" width="9.1796875" style="1"/>
    <col min="15968" max="15968" width="51.1796875" style="1" customWidth="1"/>
    <col min="15969" max="15976" width="9.81640625" style="1" customWidth="1"/>
    <col min="15977" max="16384" width="9.1796875" style="1"/>
  </cols>
  <sheetData>
    <row r="1" spans="2:10" ht="17.25" customHeight="1" x14ac:dyDescent="0.3">
      <c r="B1" s="106"/>
      <c r="C1" s="85"/>
      <c r="D1" s="86"/>
      <c r="F1" s="86"/>
      <c r="H1" s="36" t="s">
        <v>156</v>
      </c>
    </row>
    <row r="2" spans="2:10" ht="16.5" customHeight="1" x14ac:dyDescent="0.3">
      <c r="B2" s="178" t="s">
        <v>157</v>
      </c>
      <c r="C2" s="178"/>
      <c r="D2" s="178"/>
      <c r="E2" s="178"/>
      <c r="F2" s="178"/>
      <c r="G2" s="178"/>
      <c r="H2" s="178"/>
    </row>
    <row r="3" spans="2:10" ht="15.75" customHeight="1" x14ac:dyDescent="0.3">
      <c r="B3" s="179">
        <v>2022</v>
      </c>
      <c r="C3" s="179"/>
      <c r="D3" s="179"/>
      <c r="E3" s="179"/>
      <c r="F3" s="179"/>
      <c r="G3" s="179"/>
      <c r="H3" s="179"/>
    </row>
    <row r="4" spans="2:10" ht="13.25" customHeight="1" x14ac:dyDescent="0.3">
      <c r="B4" s="103" t="s">
        <v>115</v>
      </c>
      <c r="C4" s="11"/>
      <c r="D4" s="11"/>
      <c r="E4" s="11"/>
      <c r="F4" s="11"/>
      <c r="G4" s="11"/>
      <c r="H4" s="11"/>
    </row>
    <row r="5" spans="2:10" ht="39" customHeight="1" x14ac:dyDescent="0.3">
      <c r="B5" s="37" t="s">
        <v>112</v>
      </c>
      <c r="C5" s="180" t="s">
        <v>158</v>
      </c>
      <c r="D5" s="180"/>
      <c r="E5" s="180" t="s">
        <v>160</v>
      </c>
      <c r="F5" s="180"/>
      <c r="G5" s="180" t="s">
        <v>159</v>
      </c>
      <c r="H5" s="180"/>
    </row>
    <row r="6" spans="2:10" ht="11.25" customHeight="1" x14ac:dyDescent="0.3">
      <c r="B6" s="104" t="s">
        <v>46</v>
      </c>
      <c r="C6" s="53" t="s">
        <v>70</v>
      </c>
      <c r="D6" s="53" t="s">
        <v>1</v>
      </c>
      <c r="E6" s="53" t="s">
        <v>70</v>
      </c>
      <c r="F6" s="53" t="s">
        <v>1</v>
      </c>
      <c r="G6" s="53" t="s">
        <v>70</v>
      </c>
      <c r="H6" s="53" t="s">
        <v>1</v>
      </c>
    </row>
    <row r="7" spans="2:10" ht="14" customHeight="1" x14ac:dyDescent="0.3">
      <c r="B7" s="106" t="s">
        <v>0</v>
      </c>
      <c r="C7" s="55">
        <v>43357</v>
      </c>
      <c r="D7" s="69">
        <f>+C7/'Q1'!$C7*100</f>
        <v>16.432504955485904</v>
      </c>
      <c r="E7" s="55">
        <v>1864</v>
      </c>
      <c r="F7" s="69">
        <f>+E7/'Q1'!$C7*100</f>
        <v>0.70646468245094729</v>
      </c>
      <c r="G7" s="55">
        <v>1355</v>
      </c>
      <c r="H7" s="69">
        <f>+G7/'Q1'!$C7*100</f>
        <v>0.51355131154561895</v>
      </c>
      <c r="I7" s="54"/>
      <c r="J7" s="7"/>
    </row>
    <row r="8" spans="2:10" ht="14" customHeight="1" x14ac:dyDescent="0.3">
      <c r="B8" s="103" t="s">
        <v>53</v>
      </c>
      <c r="C8" s="14">
        <v>1365</v>
      </c>
      <c r="D8" s="31">
        <f>+C8/'Q1'!$C8*100</f>
        <v>10.753111706317945</v>
      </c>
      <c r="E8" s="14">
        <v>47</v>
      </c>
      <c r="F8" s="31">
        <f>+E8/'Q1'!$C8*100</f>
        <v>0.37025366314794395</v>
      </c>
      <c r="G8" s="14">
        <v>45</v>
      </c>
      <c r="H8" s="31">
        <f>+G8/'Q1'!$C8*100</f>
        <v>0.35449818812037187</v>
      </c>
      <c r="J8" s="7"/>
    </row>
    <row r="9" spans="2:10" ht="14" customHeight="1" x14ac:dyDescent="0.3">
      <c r="B9" s="103" t="s">
        <v>47</v>
      </c>
      <c r="C9" s="14">
        <v>163</v>
      </c>
      <c r="D9" s="31">
        <f>+C9/'Q1'!$C9*100</f>
        <v>33.958333333333336</v>
      </c>
      <c r="E9" s="14">
        <v>5</v>
      </c>
      <c r="F9" s="31">
        <f>+E9/'Q1'!$C9*100</f>
        <v>1.0416666666666665</v>
      </c>
      <c r="G9" s="14">
        <v>1</v>
      </c>
      <c r="H9" s="31">
        <f>+G9/'Q1'!$C9*100</f>
        <v>0.20833333333333334</v>
      </c>
    </row>
    <row r="10" spans="2:10" ht="14" customHeight="1" x14ac:dyDescent="0.3">
      <c r="B10" s="103" t="s">
        <v>48</v>
      </c>
      <c r="C10" s="14">
        <f>+SUM(C11:C34)</f>
        <v>6653</v>
      </c>
      <c r="D10" s="31">
        <f>+C10/'Q1'!$C10*100</f>
        <v>21.825995669575487</v>
      </c>
      <c r="E10" s="14">
        <f>+SUM(E11:E34)</f>
        <v>295</v>
      </c>
      <c r="F10" s="31">
        <f>+E10/'Q1'!$C10*100</f>
        <v>0.96778426612427004</v>
      </c>
      <c r="G10" s="14">
        <f>+SUM(G11:G34)</f>
        <v>160</v>
      </c>
      <c r="H10" s="31">
        <f>+G10/'Q1'!$C10*100</f>
        <v>0.52489994094875658</v>
      </c>
    </row>
    <row r="11" spans="2:10" s="99" customFormat="1" ht="14" hidden="1" customHeight="1" outlineLevel="1" x14ac:dyDescent="0.35">
      <c r="B11" s="100" t="s">
        <v>291</v>
      </c>
      <c r="C11" s="111">
        <v>840</v>
      </c>
      <c r="D11" s="114">
        <f>+C11/'Q1'!$C11*100</f>
        <v>18.974474813643553</v>
      </c>
      <c r="E11" s="111">
        <v>29</v>
      </c>
      <c r="F11" s="114">
        <f>+E11/'Q1'!$C11*100</f>
        <v>0.65507115428055118</v>
      </c>
      <c r="G11" s="111">
        <v>15</v>
      </c>
      <c r="H11" s="114">
        <f>+G11/'Q1'!$C11*100</f>
        <v>0.33882990738649199</v>
      </c>
      <c r="I11" s="14"/>
    </row>
    <row r="12" spans="2:10" s="99" customFormat="1" ht="14" hidden="1" customHeight="1" outlineLevel="1" x14ac:dyDescent="0.35">
      <c r="B12" s="100" t="s">
        <v>292</v>
      </c>
      <c r="C12" s="111">
        <v>187</v>
      </c>
      <c r="D12" s="114">
        <f>+C12/'Q1'!$C12*100</f>
        <v>28.290468986384266</v>
      </c>
      <c r="E12" s="111">
        <v>7</v>
      </c>
      <c r="F12" s="114">
        <f>+E12/'Q1'!$C12*100</f>
        <v>1.059001512859304</v>
      </c>
      <c r="G12" s="111">
        <v>5</v>
      </c>
      <c r="H12" s="114">
        <f>+G12/'Q1'!$C12*100</f>
        <v>0.75642965204236012</v>
      </c>
      <c r="I12" s="14"/>
    </row>
    <row r="13" spans="2:10" s="99" customFormat="1" ht="14" hidden="1" customHeight="1" outlineLevel="1" x14ac:dyDescent="0.35">
      <c r="B13" s="100" t="s">
        <v>293</v>
      </c>
      <c r="C13" s="111">
        <v>1</v>
      </c>
      <c r="D13" s="114">
        <f>+C13/'Q1'!$C13*100</f>
        <v>100</v>
      </c>
      <c r="E13" s="160" t="s">
        <v>100</v>
      </c>
      <c r="F13" s="141" t="s">
        <v>100</v>
      </c>
      <c r="G13" s="160" t="s">
        <v>100</v>
      </c>
      <c r="H13" s="141" t="s">
        <v>100</v>
      </c>
      <c r="I13" s="14"/>
    </row>
    <row r="14" spans="2:10" s="99" customFormat="1" ht="14" hidden="1" customHeight="1" outlineLevel="1" x14ac:dyDescent="0.35">
      <c r="B14" s="100" t="s">
        <v>294</v>
      </c>
      <c r="C14" s="111">
        <v>320</v>
      </c>
      <c r="D14" s="114">
        <f>+C14/'Q1'!$C14*100</f>
        <v>21.872863978127135</v>
      </c>
      <c r="E14" s="111">
        <v>12</v>
      </c>
      <c r="F14" s="114">
        <f>+E14/'Q1'!$C14*100</f>
        <v>0.82023239917976765</v>
      </c>
      <c r="G14" s="111">
        <v>9</v>
      </c>
      <c r="H14" s="114">
        <f>+G14/'Q1'!$C14*100</f>
        <v>0.61517429938482571</v>
      </c>
      <c r="I14" s="14"/>
    </row>
    <row r="15" spans="2:10" s="99" customFormat="1" ht="14" hidden="1" customHeight="1" outlineLevel="1" x14ac:dyDescent="0.35">
      <c r="B15" s="100" t="s">
        <v>295</v>
      </c>
      <c r="C15" s="111">
        <v>455</v>
      </c>
      <c r="D15" s="114">
        <f>+C15/'Q1'!$C15*100</f>
        <v>14.117282035370774</v>
      </c>
      <c r="E15" s="111">
        <v>24</v>
      </c>
      <c r="F15" s="114">
        <f>+E15/'Q1'!$C15*100</f>
        <v>0.74464784362395287</v>
      </c>
      <c r="G15" s="111">
        <v>14</v>
      </c>
      <c r="H15" s="114">
        <f>+G15/'Q1'!$C15*100</f>
        <v>0.43437790878063914</v>
      </c>
      <c r="I15" s="14"/>
    </row>
    <row r="16" spans="2:10" s="99" customFormat="1" ht="14" hidden="1" customHeight="1" outlineLevel="1" x14ac:dyDescent="0.35">
      <c r="B16" s="100" t="s">
        <v>296</v>
      </c>
      <c r="C16" s="111">
        <v>236</v>
      </c>
      <c r="D16" s="114">
        <f>+C16/'Q1'!$C16*100</f>
        <v>14.927261227071472</v>
      </c>
      <c r="E16" s="111">
        <v>20</v>
      </c>
      <c r="F16" s="114">
        <f>+E16/'Q1'!$C16*100</f>
        <v>1.2650221378874129</v>
      </c>
      <c r="G16" s="111">
        <v>5</v>
      </c>
      <c r="H16" s="114">
        <f>+G16/'Q1'!$C16*100</f>
        <v>0.31625553447185323</v>
      </c>
      <c r="I16" s="14"/>
    </row>
    <row r="17" spans="2:9" s="99" customFormat="1" ht="14" hidden="1" customHeight="1" outlineLevel="1" x14ac:dyDescent="0.35">
      <c r="B17" s="100" t="s">
        <v>297</v>
      </c>
      <c r="C17" s="111">
        <v>362</v>
      </c>
      <c r="D17" s="114">
        <f>+C17/'Q1'!$C17*100</f>
        <v>18.526100307062435</v>
      </c>
      <c r="E17" s="111">
        <v>13</v>
      </c>
      <c r="F17" s="114">
        <f>+E17/'Q1'!$C17*100</f>
        <v>0.66530194472876159</v>
      </c>
      <c r="G17" s="111">
        <v>20</v>
      </c>
      <c r="H17" s="114">
        <f>+G17/'Q1'!$C17*100</f>
        <v>1.023541453428864</v>
      </c>
      <c r="I17" s="14"/>
    </row>
    <row r="18" spans="2:9" s="99" customFormat="1" ht="14" hidden="1" customHeight="1" outlineLevel="1" x14ac:dyDescent="0.35">
      <c r="B18" s="100" t="s">
        <v>298</v>
      </c>
      <c r="C18" s="111">
        <v>116</v>
      </c>
      <c r="D18" s="114">
        <f>+C18/'Q1'!$C18*100</f>
        <v>36.82539682539683</v>
      </c>
      <c r="E18" s="111">
        <v>2</v>
      </c>
      <c r="F18" s="114">
        <f>+E18/'Q1'!$C18*100</f>
        <v>0.63492063492063489</v>
      </c>
      <c r="G18" s="111">
        <v>2</v>
      </c>
      <c r="H18" s="114">
        <f>+G18/'Q1'!$C18*100</f>
        <v>0.63492063492063489</v>
      </c>
      <c r="I18" s="14"/>
    </row>
    <row r="19" spans="2:9" s="99" customFormat="1" ht="14" hidden="1" customHeight="1" outlineLevel="1" x14ac:dyDescent="0.35">
      <c r="B19" s="100" t="s">
        <v>299</v>
      </c>
      <c r="C19" s="111">
        <v>188</v>
      </c>
      <c r="D19" s="114">
        <f>+C19/'Q1'!$C19*100</f>
        <v>18.875502008032129</v>
      </c>
      <c r="E19" s="111">
        <v>10</v>
      </c>
      <c r="F19" s="114">
        <f>+E19/'Q1'!$C19*100</f>
        <v>1.0040160642570282</v>
      </c>
      <c r="G19" s="111">
        <v>7</v>
      </c>
      <c r="H19" s="114">
        <f>+G19/'Q1'!$C19*100</f>
        <v>0.70281124497991965</v>
      </c>
      <c r="I19" s="14"/>
    </row>
    <row r="20" spans="2:9" s="99" customFormat="1" ht="14" hidden="1" customHeight="1" outlineLevel="1" x14ac:dyDescent="0.35">
      <c r="B20" s="100" t="s">
        <v>300</v>
      </c>
      <c r="C20" s="111">
        <v>5</v>
      </c>
      <c r="D20" s="114">
        <f>+C20/'Q1'!$C20*100</f>
        <v>50</v>
      </c>
      <c r="E20" s="160" t="s">
        <v>100</v>
      </c>
      <c r="F20" s="141" t="s">
        <v>100</v>
      </c>
      <c r="G20" s="160" t="s">
        <v>100</v>
      </c>
      <c r="H20" s="141" t="s">
        <v>100</v>
      </c>
      <c r="I20" s="14"/>
    </row>
    <row r="21" spans="2:9" s="99" customFormat="1" ht="14" hidden="1" customHeight="1" outlineLevel="1" x14ac:dyDescent="0.35">
      <c r="B21" s="100" t="s">
        <v>301</v>
      </c>
      <c r="C21" s="111">
        <v>200</v>
      </c>
      <c r="D21" s="114">
        <f>+C21/'Q1'!$C21*100</f>
        <v>43.478260869565219</v>
      </c>
      <c r="E21" s="111">
        <v>7</v>
      </c>
      <c r="F21" s="114">
        <f>+E21/'Q1'!$C21*100</f>
        <v>1.5217391304347827</v>
      </c>
      <c r="G21" s="111">
        <v>4</v>
      </c>
      <c r="H21" s="114">
        <f>+G21/'Q1'!$C21*100</f>
        <v>0.86956521739130432</v>
      </c>
      <c r="I21" s="14"/>
    </row>
    <row r="22" spans="2:9" s="99" customFormat="1" ht="14" hidden="1" customHeight="1" outlineLevel="1" x14ac:dyDescent="0.35">
      <c r="B22" s="100" t="s">
        <v>302</v>
      </c>
      <c r="C22" s="111">
        <v>71</v>
      </c>
      <c r="D22" s="114">
        <f>+C22/'Q1'!$C22*100</f>
        <v>63.392857142857139</v>
      </c>
      <c r="E22" s="111">
        <v>3</v>
      </c>
      <c r="F22" s="114">
        <f>+E22/'Q1'!$C22*100</f>
        <v>2.6785714285714284</v>
      </c>
      <c r="G22" s="111">
        <v>2</v>
      </c>
      <c r="H22" s="114">
        <f>+G22/'Q1'!$C22*100</f>
        <v>1.7857142857142856</v>
      </c>
      <c r="I22" s="14"/>
    </row>
    <row r="23" spans="2:9" s="99" customFormat="1" ht="14" hidden="1" customHeight="1" outlineLevel="1" x14ac:dyDescent="0.35">
      <c r="B23" s="100" t="s">
        <v>303</v>
      </c>
      <c r="C23" s="111">
        <v>316</v>
      </c>
      <c r="D23" s="114">
        <f>+C23/'Q1'!$C23*100</f>
        <v>43.94993045897079</v>
      </c>
      <c r="E23" s="111">
        <v>9</v>
      </c>
      <c r="F23" s="114">
        <f>+E23/'Q1'!$C23*100</f>
        <v>1.2517385257301807</v>
      </c>
      <c r="G23" s="111">
        <v>6</v>
      </c>
      <c r="H23" s="114">
        <f>+G23/'Q1'!$C23*100</f>
        <v>0.83449235048678716</v>
      </c>
      <c r="I23" s="14"/>
    </row>
    <row r="24" spans="2:9" s="99" customFormat="1" ht="14" hidden="1" customHeight="1" outlineLevel="1" x14ac:dyDescent="0.35">
      <c r="B24" s="100" t="s">
        <v>304</v>
      </c>
      <c r="C24" s="111">
        <v>490</v>
      </c>
      <c r="D24" s="114">
        <f>+C24/'Q1'!$C24*100</f>
        <v>26.572668112798265</v>
      </c>
      <c r="E24" s="111">
        <v>11</v>
      </c>
      <c r="F24" s="114">
        <f>+E24/'Q1'!$C24*100</f>
        <v>0.59652928416485895</v>
      </c>
      <c r="G24" s="111">
        <v>11</v>
      </c>
      <c r="H24" s="114">
        <f>+G24/'Q1'!$C24*100</f>
        <v>0.59652928416485895</v>
      </c>
      <c r="I24" s="14"/>
    </row>
    <row r="25" spans="2:9" s="99" customFormat="1" ht="14" hidden="1" customHeight="1" outlineLevel="1" x14ac:dyDescent="0.35">
      <c r="B25" s="100" t="s">
        <v>305</v>
      </c>
      <c r="C25" s="111">
        <v>88</v>
      </c>
      <c r="D25" s="114">
        <f>+C25/'Q1'!$C25*100</f>
        <v>44</v>
      </c>
      <c r="E25" s="111">
        <v>3</v>
      </c>
      <c r="F25" s="114">
        <f>+E25/'Q1'!$C25*100</f>
        <v>1.5</v>
      </c>
      <c r="G25" s="111">
        <v>1</v>
      </c>
      <c r="H25" s="114">
        <f>+G25/'Q1'!$C25*100</f>
        <v>0.5</v>
      </c>
      <c r="I25" s="14"/>
    </row>
    <row r="26" spans="2:9" s="99" customFormat="1" ht="14" hidden="1" customHeight="1" outlineLevel="1" x14ac:dyDescent="0.35">
      <c r="B26" s="100" t="s">
        <v>306</v>
      </c>
      <c r="C26" s="111">
        <v>1272</v>
      </c>
      <c r="D26" s="114">
        <f>+C26/'Q1'!$C26*100</f>
        <v>21.662125340599456</v>
      </c>
      <c r="E26" s="111">
        <v>57</v>
      </c>
      <c r="F26" s="114">
        <f>+E26/'Q1'!$C26*100</f>
        <v>0.97070844686648494</v>
      </c>
      <c r="G26" s="111">
        <v>18</v>
      </c>
      <c r="H26" s="114">
        <f>+G26/'Q1'!$C26*100</f>
        <v>0.30653950953678477</v>
      </c>
      <c r="I26" s="14"/>
    </row>
    <row r="27" spans="2:9" s="99" customFormat="1" ht="14" hidden="1" customHeight="1" outlineLevel="1" x14ac:dyDescent="0.35">
      <c r="B27" s="100" t="s">
        <v>307</v>
      </c>
      <c r="C27" s="111">
        <v>70</v>
      </c>
      <c r="D27" s="114">
        <f>+C27/'Q1'!$C27*100</f>
        <v>42.68292682926829</v>
      </c>
      <c r="E27" s="111">
        <v>4</v>
      </c>
      <c r="F27" s="114">
        <f>+E27/'Q1'!$C27*100</f>
        <v>2.4390243902439024</v>
      </c>
      <c r="G27" s="111">
        <v>1</v>
      </c>
      <c r="H27" s="114">
        <f>+G27/'Q1'!$C27*100</f>
        <v>0.6097560975609756</v>
      </c>
      <c r="I27" s="14"/>
    </row>
    <row r="28" spans="2:9" s="99" customFormat="1" ht="14" hidden="1" customHeight="1" outlineLevel="1" x14ac:dyDescent="0.35">
      <c r="B28" s="100" t="s">
        <v>308</v>
      </c>
      <c r="C28" s="111">
        <v>125</v>
      </c>
      <c r="D28" s="114">
        <f>+C28/'Q1'!$C28*100</f>
        <v>39.556962025316459</v>
      </c>
      <c r="E28" s="111">
        <v>7</v>
      </c>
      <c r="F28" s="114">
        <f>+E28/'Q1'!$C28*100</f>
        <v>2.2151898734177213</v>
      </c>
      <c r="G28" s="111">
        <v>4</v>
      </c>
      <c r="H28" s="114">
        <f>+G28/'Q1'!$C28*100</f>
        <v>1.2658227848101267</v>
      </c>
      <c r="I28" s="14"/>
    </row>
    <row r="29" spans="2:9" s="99" customFormat="1" ht="14" hidden="1" customHeight="1" outlineLevel="1" x14ac:dyDescent="0.35">
      <c r="B29" s="100" t="s">
        <v>309</v>
      </c>
      <c r="C29" s="111">
        <v>304</v>
      </c>
      <c r="D29" s="114">
        <f>+C29/'Q1'!$C29*100</f>
        <v>32.936078006500544</v>
      </c>
      <c r="E29" s="111">
        <v>14</v>
      </c>
      <c r="F29" s="114">
        <f>+E29/'Q1'!$C29*100</f>
        <v>1.5167930660888407</v>
      </c>
      <c r="G29" s="111">
        <v>11</v>
      </c>
      <c r="H29" s="114">
        <f>+G29/'Q1'!$C29*100</f>
        <v>1.1917659804983749</v>
      </c>
      <c r="I29" s="14"/>
    </row>
    <row r="30" spans="2:9" s="99" customFormat="1" ht="14" hidden="1" customHeight="1" outlineLevel="1" x14ac:dyDescent="0.35">
      <c r="B30" s="100" t="s">
        <v>310</v>
      </c>
      <c r="C30" s="111">
        <v>163</v>
      </c>
      <c r="D30" s="114">
        <f>+C30/'Q1'!$C30*100</f>
        <v>48.22485207100592</v>
      </c>
      <c r="E30" s="111">
        <v>14</v>
      </c>
      <c r="F30" s="114">
        <f>+E30/'Q1'!$C30*100</f>
        <v>4.1420118343195274</v>
      </c>
      <c r="G30" s="111">
        <v>4</v>
      </c>
      <c r="H30" s="114">
        <f>+G30/'Q1'!$C30*100</f>
        <v>1.1834319526627219</v>
      </c>
      <c r="I30" s="14"/>
    </row>
    <row r="31" spans="2:9" s="99" customFormat="1" ht="14" hidden="1" customHeight="1" outlineLevel="1" x14ac:dyDescent="0.35">
      <c r="B31" s="100" t="s">
        <v>311</v>
      </c>
      <c r="C31" s="111">
        <v>62</v>
      </c>
      <c r="D31" s="114">
        <f>+C31/'Q1'!$C31*100</f>
        <v>42.176870748299322</v>
      </c>
      <c r="E31" s="111">
        <v>3</v>
      </c>
      <c r="F31" s="114">
        <f>+E31/'Q1'!$C31*100</f>
        <v>2.0408163265306123</v>
      </c>
      <c r="G31" s="160" t="s">
        <v>100</v>
      </c>
      <c r="H31" s="141" t="s">
        <v>100</v>
      </c>
      <c r="I31" s="14"/>
    </row>
    <row r="32" spans="2:9" s="99" customFormat="1" ht="14" hidden="1" customHeight="1" outlineLevel="1" x14ac:dyDescent="0.35">
      <c r="B32" s="100" t="s">
        <v>312</v>
      </c>
      <c r="C32" s="111">
        <v>303</v>
      </c>
      <c r="D32" s="114">
        <f>+C32/'Q1'!$C32*100</f>
        <v>13.243006993006992</v>
      </c>
      <c r="E32" s="111">
        <v>25</v>
      </c>
      <c r="F32" s="114">
        <f>+E32/'Q1'!$C32*100</f>
        <v>1.0926573426573427</v>
      </c>
      <c r="G32" s="111">
        <v>4</v>
      </c>
      <c r="H32" s="114">
        <f>+G32/'Q1'!$C32*100</f>
        <v>0.17482517482517482</v>
      </c>
      <c r="I32" s="14"/>
    </row>
    <row r="33" spans="2:9" s="99" customFormat="1" ht="14" hidden="1" customHeight="1" outlineLevel="1" x14ac:dyDescent="0.35">
      <c r="B33" s="100" t="s">
        <v>313</v>
      </c>
      <c r="C33" s="111">
        <v>175</v>
      </c>
      <c r="D33" s="114">
        <f>+C33/'Q1'!$C33*100</f>
        <v>17.784552845528456</v>
      </c>
      <c r="E33" s="111">
        <v>8</v>
      </c>
      <c r="F33" s="114">
        <f>+E33/'Q1'!$C33*100</f>
        <v>0.81300813008130091</v>
      </c>
      <c r="G33" s="111">
        <v>11</v>
      </c>
      <c r="H33" s="114">
        <f>+G33/'Q1'!$C33*100</f>
        <v>1.1178861788617886</v>
      </c>
      <c r="I33" s="14"/>
    </row>
    <row r="34" spans="2:9" s="99" customFormat="1" ht="14" hidden="1" customHeight="1" outlineLevel="1" x14ac:dyDescent="0.35">
      <c r="B34" s="100" t="s">
        <v>314</v>
      </c>
      <c r="C34" s="111">
        <v>304</v>
      </c>
      <c r="D34" s="114">
        <f>+C34/'Q1'!$C34*100</f>
        <v>20.485175202156334</v>
      </c>
      <c r="E34" s="111">
        <v>13</v>
      </c>
      <c r="F34" s="114">
        <f>+E34/'Q1'!$C34*100</f>
        <v>0.87601078167115909</v>
      </c>
      <c r="G34" s="111">
        <v>6</v>
      </c>
      <c r="H34" s="114">
        <f>+G34/'Q1'!$C34*100</f>
        <v>0.40431266846361186</v>
      </c>
      <c r="I34" s="14"/>
    </row>
    <row r="35" spans="2:9" ht="14" customHeight="1" collapsed="1" x14ac:dyDescent="0.3">
      <c r="B35" s="101" t="s">
        <v>57</v>
      </c>
      <c r="C35" s="14">
        <v>91</v>
      </c>
      <c r="D35" s="31">
        <f>+C35/'Q1'!$C35*100</f>
        <v>44.607843137254903</v>
      </c>
      <c r="E35" s="14">
        <v>1</v>
      </c>
      <c r="F35" s="31">
        <f>+E35/'Q1'!$C35*100</f>
        <v>0.49019607843137253</v>
      </c>
      <c r="G35" s="14">
        <v>2</v>
      </c>
      <c r="H35" s="31">
        <f>+G35/'Q1'!$C35*100</f>
        <v>0.98039215686274506</v>
      </c>
    </row>
    <row r="36" spans="2:9" ht="14" customHeight="1" x14ac:dyDescent="0.3">
      <c r="B36" s="101" t="s">
        <v>58</v>
      </c>
      <c r="C36" s="14">
        <v>263</v>
      </c>
      <c r="D36" s="31">
        <f>+C36/'Q1'!$C36*100</f>
        <v>43.256578947368425</v>
      </c>
      <c r="E36" s="14">
        <v>5</v>
      </c>
      <c r="F36" s="31">
        <f>+E36/'Q1'!$C36*100</f>
        <v>0.82236842105263153</v>
      </c>
      <c r="G36" s="14">
        <v>7</v>
      </c>
      <c r="H36" s="31">
        <f>+G36/'Q1'!$C36*100</f>
        <v>1.1513157894736841</v>
      </c>
    </row>
    <row r="37" spans="2:9" ht="14" customHeight="1" x14ac:dyDescent="0.3">
      <c r="B37" s="103" t="s">
        <v>49</v>
      </c>
      <c r="C37" s="14">
        <v>3967</v>
      </c>
      <c r="D37" s="31">
        <f>+C37/'Q1'!$C37*100</f>
        <v>12.636977573904179</v>
      </c>
      <c r="E37" s="14">
        <v>190</v>
      </c>
      <c r="F37" s="31">
        <f>+E37/'Q1'!$C37*100</f>
        <v>0.60524974515800201</v>
      </c>
      <c r="G37" s="14">
        <v>129</v>
      </c>
      <c r="H37" s="31">
        <f>+G37/'Q1'!$C37*100</f>
        <v>0.4109327217125382</v>
      </c>
    </row>
    <row r="38" spans="2:9" ht="14" customHeight="1" x14ac:dyDescent="0.3">
      <c r="B38" s="101" t="s">
        <v>50</v>
      </c>
      <c r="C38" s="14">
        <f>+C39+C40+C41</f>
        <v>9933</v>
      </c>
      <c r="D38" s="31">
        <f>+C38/'Q1'!$C38*100</f>
        <v>15.38544941992844</v>
      </c>
      <c r="E38" s="14">
        <f>+E39+E40+E41</f>
        <v>433</v>
      </c>
      <c r="F38" s="31">
        <f>+E38/'Q1'!$C38*100</f>
        <v>0.67068353959820948</v>
      </c>
      <c r="G38" s="14">
        <f>+G39+G40+G41</f>
        <v>306</v>
      </c>
      <c r="H38" s="31">
        <f>+G38/'Q1'!$C38*100</f>
        <v>0.47397035361905793</v>
      </c>
    </row>
    <row r="39" spans="2:9" ht="14" hidden="1" customHeight="1" outlineLevel="1" x14ac:dyDescent="0.3">
      <c r="B39" s="100" t="s">
        <v>315</v>
      </c>
      <c r="C39" s="115">
        <v>1756</v>
      </c>
      <c r="D39" s="114">
        <f>+C39/'Q1'!$C39*100</f>
        <v>14.678592326339546</v>
      </c>
      <c r="E39" s="115">
        <v>76</v>
      </c>
      <c r="F39" s="114">
        <f>+E39/'Q1'!$C39*100</f>
        <v>0.63529215079829471</v>
      </c>
      <c r="G39" s="115">
        <v>72</v>
      </c>
      <c r="H39" s="114">
        <f>+G39/'Q1'!$C39*100</f>
        <v>0.60185572180891078</v>
      </c>
    </row>
    <row r="40" spans="2:9" ht="14" hidden="1" customHeight="1" outlineLevel="1" x14ac:dyDescent="0.3">
      <c r="B40" s="100" t="s">
        <v>316</v>
      </c>
      <c r="C40" s="115">
        <v>3510</v>
      </c>
      <c r="D40" s="114">
        <f>+C40/'Q1'!$C40*100</f>
        <v>19.090612422495376</v>
      </c>
      <c r="E40" s="115">
        <v>138</v>
      </c>
      <c r="F40" s="114">
        <f>+E40/'Q1'!$C40*100</f>
        <v>0.75057108669639938</v>
      </c>
      <c r="G40" s="115">
        <v>83</v>
      </c>
      <c r="H40" s="114">
        <f>+G40/'Q1'!$C40*100</f>
        <v>0.45143043620145767</v>
      </c>
    </row>
    <row r="41" spans="2:9" ht="14" hidden="1" customHeight="1" outlineLevel="1" x14ac:dyDescent="0.3">
      <c r="B41" s="100" t="s">
        <v>317</v>
      </c>
      <c r="C41" s="115">
        <v>4667</v>
      </c>
      <c r="D41" s="114">
        <f>+C41/'Q1'!$C41*100</f>
        <v>13.641412369928679</v>
      </c>
      <c r="E41" s="115">
        <v>219</v>
      </c>
      <c r="F41" s="114">
        <f>+E41/'Q1'!$C41*100</f>
        <v>0.64012627148368995</v>
      </c>
      <c r="G41" s="115">
        <v>151</v>
      </c>
      <c r="H41" s="114">
        <f>+G41/'Q1'!$C41*100</f>
        <v>0.44136560271249858</v>
      </c>
    </row>
    <row r="42" spans="2:9" ht="14" customHeight="1" collapsed="1" x14ac:dyDescent="0.3">
      <c r="B42" s="103" t="s">
        <v>51</v>
      </c>
      <c r="C42" s="14">
        <v>1572</v>
      </c>
      <c r="D42" s="31">
        <f>+C42/'Q1'!$C42*100</f>
        <v>17.546601183167766</v>
      </c>
      <c r="E42" s="14">
        <v>58</v>
      </c>
      <c r="F42" s="31">
        <f>+E42/'Q1'!$C42*100</f>
        <v>0.64739368233061723</v>
      </c>
      <c r="G42" s="14">
        <v>37</v>
      </c>
      <c r="H42" s="31">
        <f>+G42/'Q1'!$C42*100</f>
        <v>0.41299252148677307</v>
      </c>
    </row>
    <row r="43" spans="2:9" ht="14" customHeight="1" x14ac:dyDescent="0.3">
      <c r="B43" s="103" t="s">
        <v>52</v>
      </c>
      <c r="C43" s="14">
        <v>3289</v>
      </c>
      <c r="D43" s="31">
        <f>+C43/'Q1'!$C43*100</f>
        <v>10.037537766655477</v>
      </c>
      <c r="E43" s="14">
        <v>195</v>
      </c>
      <c r="F43" s="31">
        <f>+E43/'Q1'!$C43*100</f>
        <v>0.59511093478194521</v>
      </c>
      <c r="G43" s="14">
        <v>144</v>
      </c>
      <c r="H43" s="31">
        <f>+G43/'Q1'!$C43*100</f>
        <v>0.43946653645435957</v>
      </c>
    </row>
    <row r="44" spans="2:9" ht="14" customHeight="1" x14ac:dyDescent="0.3">
      <c r="B44" s="103" t="s">
        <v>61</v>
      </c>
      <c r="C44" s="14">
        <v>1230</v>
      </c>
      <c r="D44" s="31">
        <f>+C44/'Q1'!$C44*100</f>
        <v>22.331154684095861</v>
      </c>
      <c r="E44" s="14">
        <v>71</v>
      </c>
      <c r="F44" s="31">
        <f>+E44/'Q1'!$C44*100</f>
        <v>1.289034132171387</v>
      </c>
      <c r="G44" s="14">
        <v>43</v>
      </c>
      <c r="H44" s="31">
        <f>+G44/'Q1'!$C44*100</f>
        <v>0.78068264342774141</v>
      </c>
    </row>
    <row r="45" spans="2:9" ht="14" customHeight="1" x14ac:dyDescent="0.3">
      <c r="B45" s="103" t="s">
        <v>60</v>
      </c>
      <c r="C45" s="14">
        <v>977</v>
      </c>
      <c r="D45" s="31">
        <f>+C45/'Q1'!$C45*100</f>
        <v>29.606060606060609</v>
      </c>
      <c r="E45" s="14">
        <v>30</v>
      </c>
      <c r="F45" s="31">
        <f>+E45/'Q1'!$C45*100</f>
        <v>0.90909090909090906</v>
      </c>
      <c r="G45" s="14">
        <v>19</v>
      </c>
      <c r="H45" s="31">
        <f>+G45/'Q1'!$C45*100</f>
        <v>0.57575757575757569</v>
      </c>
    </row>
    <row r="46" spans="2:9" ht="14" customHeight="1" x14ac:dyDescent="0.3">
      <c r="B46" s="103" t="s">
        <v>59</v>
      </c>
      <c r="C46" s="14">
        <v>917</v>
      </c>
      <c r="D46" s="31">
        <f>+C46/'Q1'!$C46*100</f>
        <v>10.292962173083399</v>
      </c>
      <c r="E46" s="14">
        <v>56</v>
      </c>
      <c r="F46" s="31">
        <f>+E46/'Q1'!$C46*100</f>
        <v>0.62857784263104732</v>
      </c>
      <c r="G46" s="14">
        <v>38</v>
      </c>
      <c r="H46" s="31">
        <f>+G46/'Q1'!$C46*100</f>
        <v>0.42653496464249641</v>
      </c>
    </row>
    <row r="47" spans="2:9" ht="14" customHeight="1" x14ac:dyDescent="0.3">
      <c r="B47" s="103" t="s">
        <v>62</v>
      </c>
      <c r="C47" s="14">
        <v>4880</v>
      </c>
      <c r="D47" s="31">
        <f>+C47/'Q1'!$C47*100</f>
        <v>21.990897210580865</v>
      </c>
      <c r="E47" s="14">
        <v>171</v>
      </c>
      <c r="F47" s="31">
        <f>+E47/'Q1'!$C47*100</f>
        <v>0.77058266864945246</v>
      </c>
      <c r="G47" s="14">
        <v>154</v>
      </c>
      <c r="H47" s="31">
        <f>+G47/'Q1'!$C47*100</f>
        <v>0.69397503492406831</v>
      </c>
    </row>
    <row r="48" spans="2:9" ht="14" customHeight="1" x14ac:dyDescent="0.3">
      <c r="B48" s="103" t="s">
        <v>63</v>
      </c>
      <c r="C48" s="14">
        <v>1382</v>
      </c>
      <c r="D48" s="31">
        <f>+C48/'Q1'!$C48*100</f>
        <v>17.711136742278612</v>
      </c>
      <c r="E48" s="14">
        <v>63</v>
      </c>
      <c r="F48" s="31">
        <f>+E48/'Q1'!$C48*100</f>
        <v>0.8073817762399077</v>
      </c>
      <c r="G48" s="14">
        <v>36</v>
      </c>
      <c r="H48" s="31">
        <f>+G48/'Q1'!$C48*100</f>
        <v>0.46136101499423299</v>
      </c>
    </row>
    <row r="49" spans="2:8" ht="14" customHeight="1" x14ac:dyDescent="0.3">
      <c r="B49" s="103" t="s">
        <v>69</v>
      </c>
      <c r="C49" s="14">
        <v>185</v>
      </c>
      <c r="D49" s="31">
        <f>+C49/'Q1'!$C49*100</f>
        <v>35.783365570599614</v>
      </c>
      <c r="E49" s="56" t="s">
        <v>100</v>
      </c>
      <c r="F49" s="140" t="s">
        <v>100</v>
      </c>
      <c r="G49" s="14">
        <v>2</v>
      </c>
      <c r="H49" s="31">
        <f>+G49/'Q1'!$C49*100</f>
        <v>0.38684719535783368</v>
      </c>
    </row>
    <row r="50" spans="2:8" ht="14" customHeight="1" x14ac:dyDescent="0.3">
      <c r="B50" s="103" t="s">
        <v>64</v>
      </c>
      <c r="C50" s="14">
        <v>848</v>
      </c>
      <c r="D50" s="31">
        <f>+C50/'Q1'!$C50*100</f>
        <v>24.111458629513791</v>
      </c>
      <c r="E50" s="14">
        <v>33</v>
      </c>
      <c r="F50" s="31">
        <f>+E50/'Q1'!$C50*100</f>
        <v>0.9382996872334376</v>
      </c>
      <c r="G50" s="14">
        <v>24</v>
      </c>
      <c r="H50" s="31">
        <f>+G50/'Q1'!$C50*100</f>
        <v>0.68239977253340911</v>
      </c>
    </row>
    <row r="51" spans="2:8" ht="14" customHeight="1" x14ac:dyDescent="0.3">
      <c r="B51" s="103" t="s">
        <v>65</v>
      </c>
      <c r="C51" s="14">
        <v>3518</v>
      </c>
      <c r="D51" s="31">
        <f>+C51/'Q1'!$C51*100</f>
        <v>23.755824160983185</v>
      </c>
      <c r="E51" s="14">
        <v>107</v>
      </c>
      <c r="F51" s="31">
        <f>+E51/'Q1'!$C51*100</f>
        <v>0.722533594435816</v>
      </c>
      <c r="G51" s="14">
        <v>111</v>
      </c>
      <c r="H51" s="31">
        <f>+G51/'Q1'!$C51*100</f>
        <v>0.7495441960969681</v>
      </c>
    </row>
    <row r="52" spans="2:8" ht="14" customHeight="1" x14ac:dyDescent="0.3">
      <c r="B52" s="103" t="s">
        <v>66</v>
      </c>
      <c r="C52" s="14">
        <v>468</v>
      </c>
      <c r="D52" s="31">
        <f>+C52/'Q1'!$C52*100</f>
        <v>12.351543942992874</v>
      </c>
      <c r="E52" s="14">
        <v>32</v>
      </c>
      <c r="F52" s="31">
        <f>+E52/'Q1'!$C52*100</f>
        <v>0.84455001319609402</v>
      </c>
      <c r="G52" s="14">
        <v>24</v>
      </c>
      <c r="H52" s="31">
        <f>+G52/'Q1'!$C52*100</f>
        <v>0.63341250989707043</v>
      </c>
    </row>
    <row r="53" spans="2:8" ht="14" customHeight="1" x14ac:dyDescent="0.3">
      <c r="B53" s="103" t="s">
        <v>67</v>
      </c>
      <c r="C53" s="14">
        <v>1652</v>
      </c>
      <c r="D53" s="31">
        <f>+C53/'Q1'!$C53*100</f>
        <v>14.562764456981665</v>
      </c>
      <c r="E53" s="14">
        <v>72</v>
      </c>
      <c r="F53" s="31">
        <f>+E53/'Q1'!$C53*100</f>
        <v>0.63469675599435826</v>
      </c>
      <c r="G53" s="14">
        <v>73</v>
      </c>
      <c r="H53" s="31">
        <f>+G53/'Q1'!$C53*100</f>
        <v>0.64351198871650217</v>
      </c>
    </row>
    <row r="54" spans="2:8" ht="14" customHeight="1" x14ac:dyDescent="0.3">
      <c r="B54" s="105" t="s">
        <v>68</v>
      </c>
      <c r="C54" s="148">
        <v>4</v>
      </c>
      <c r="D54" s="51">
        <f>+C54/'Q1'!$C54*100</f>
        <v>26.666666666666668</v>
      </c>
      <c r="E54" s="46" t="s">
        <v>100</v>
      </c>
      <c r="F54" s="142" t="s">
        <v>100</v>
      </c>
      <c r="G54" s="46" t="s">
        <v>100</v>
      </c>
      <c r="H54" s="142" t="s">
        <v>100</v>
      </c>
    </row>
    <row r="55" spans="2:8" ht="14" customHeight="1" x14ac:dyDescent="0.3">
      <c r="B55" s="185" t="s">
        <v>240</v>
      </c>
      <c r="C55" s="185"/>
      <c r="D55" s="185"/>
      <c r="E55" s="185"/>
      <c r="F55" s="185"/>
    </row>
    <row r="56" spans="2:8" ht="14" customHeight="1" x14ac:dyDescent="0.3">
      <c r="B56" s="109" t="s">
        <v>241</v>
      </c>
      <c r="C56" s="68"/>
      <c r="D56" s="68"/>
      <c r="E56" s="68"/>
      <c r="F56" s="68"/>
    </row>
    <row r="57" spans="2:8" ht="13.5" customHeight="1" x14ac:dyDescent="0.3"/>
  </sheetData>
  <mergeCells count="6">
    <mergeCell ref="B55:F55"/>
    <mergeCell ref="C5:D5"/>
    <mergeCell ref="E5:F5"/>
    <mergeCell ref="G5:H5"/>
    <mergeCell ref="B2:H2"/>
    <mergeCell ref="B3:H3"/>
  </mergeCells>
  <printOptions horizontalCentered="1"/>
  <pageMargins left="0.15748031496062992" right="0.15748031496062992" top="0.78740157480314965" bottom="0" header="0.23622047244094491" footer="0.27559055118110237"/>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J57"/>
  <sheetViews>
    <sheetView workbookViewId="0">
      <selection activeCell="B35" sqref="B35"/>
    </sheetView>
  </sheetViews>
  <sheetFormatPr defaultColWidth="9.1796875" defaultRowHeight="12.5" outlineLevelRow="1" x14ac:dyDescent="0.3"/>
  <cols>
    <col min="1" max="2" width="4.36328125" style="1" customWidth="1"/>
    <col min="3" max="3" width="58.81640625" style="102" customWidth="1"/>
    <col min="4" max="4" width="8" style="3" customWidth="1"/>
    <col min="5" max="5" width="8.1796875" style="3" customWidth="1"/>
    <col min="6" max="6" width="8.54296875" style="3" customWidth="1"/>
    <col min="7" max="7" width="8.1796875" style="3" customWidth="1"/>
    <col min="8" max="8" width="8.54296875" style="3" customWidth="1"/>
    <col min="9" max="9" width="10.54296875" style="1" customWidth="1"/>
    <col min="10" max="222" width="9.1796875" style="1"/>
    <col min="223" max="223" width="51.1796875" style="1" customWidth="1"/>
    <col min="224" max="231" width="9.81640625" style="1" customWidth="1"/>
    <col min="232" max="478" width="9.1796875" style="1"/>
    <col min="479" max="479" width="51.1796875" style="1" customWidth="1"/>
    <col min="480" max="487" width="9.81640625" style="1" customWidth="1"/>
    <col min="488" max="734" width="9.1796875" style="1"/>
    <col min="735" max="735" width="51.1796875" style="1" customWidth="1"/>
    <col min="736" max="743" width="9.81640625" style="1" customWidth="1"/>
    <col min="744" max="990" width="9.1796875" style="1"/>
    <col min="991" max="991" width="51.1796875" style="1" customWidth="1"/>
    <col min="992" max="999" width="9.81640625" style="1" customWidth="1"/>
    <col min="1000" max="1246" width="9.1796875" style="1"/>
    <col min="1247" max="1247" width="51.1796875" style="1" customWidth="1"/>
    <col min="1248" max="1255" width="9.81640625" style="1" customWidth="1"/>
    <col min="1256" max="1502" width="9.1796875" style="1"/>
    <col min="1503" max="1503" width="51.1796875" style="1" customWidth="1"/>
    <col min="1504" max="1511" width="9.81640625" style="1" customWidth="1"/>
    <col min="1512" max="1758" width="9.1796875" style="1"/>
    <col min="1759" max="1759" width="51.1796875" style="1" customWidth="1"/>
    <col min="1760" max="1767" width="9.81640625" style="1" customWidth="1"/>
    <col min="1768" max="2014" width="9.1796875" style="1"/>
    <col min="2015" max="2015" width="51.1796875" style="1" customWidth="1"/>
    <col min="2016" max="2023" width="9.81640625" style="1" customWidth="1"/>
    <col min="2024" max="2270" width="9.1796875" style="1"/>
    <col min="2271" max="2271" width="51.1796875" style="1" customWidth="1"/>
    <col min="2272" max="2279" width="9.81640625" style="1" customWidth="1"/>
    <col min="2280" max="2526" width="9.1796875" style="1"/>
    <col min="2527" max="2527" width="51.1796875" style="1" customWidth="1"/>
    <col min="2528" max="2535" width="9.81640625" style="1" customWidth="1"/>
    <col min="2536" max="2782" width="9.1796875" style="1"/>
    <col min="2783" max="2783" width="51.1796875" style="1" customWidth="1"/>
    <col min="2784" max="2791" width="9.81640625" style="1" customWidth="1"/>
    <col min="2792" max="3038" width="9.1796875" style="1"/>
    <col min="3039" max="3039" width="51.1796875" style="1" customWidth="1"/>
    <col min="3040" max="3047" width="9.81640625" style="1" customWidth="1"/>
    <col min="3048" max="3294" width="9.1796875" style="1"/>
    <col min="3295" max="3295" width="51.1796875" style="1" customWidth="1"/>
    <col min="3296" max="3303" width="9.81640625" style="1" customWidth="1"/>
    <col min="3304" max="3550" width="9.1796875" style="1"/>
    <col min="3551" max="3551" width="51.1796875" style="1" customWidth="1"/>
    <col min="3552" max="3559" width="9.81640625" style="1" customWidth="1"/>
    <col min="3560" max="3806" width="9.1796875" style="1"/>
    <col min="3807" max="3807" width="51.1796875" style="1" customWidth="1"/>
    <col min="3808" max="3815" width="9.81640625" style="1" customWidth="1"/>
    <col min="3816" max="4062" width="9.1796875" style="1"/>
    <col min="4063" max="4063" width="51.1796875" style="1" customWidth="1"/>
    <col min="4064" max="4071" width="9.81640625" style="1" customWidth="1"/>
    <col min="4072" max="4318" width="9.1796875" style="1"/>
    <col min="4319" max="4319" width="51.1796875" style="1" customWidth="1"/>
    <col min="4320" max="4327" width="9.81640625" style="1" customWidth="1"/>
    <col min="4328" max="4574" width="9.1796875" style="1"/>
    <col min="4575" max="4575" width="51.1796875" style="1" customWidth="1"/>
    <col min="4576" max="4583" width="9.81640625" style="1" customWidth="1"/>
    <col min="4584" max="4830" width="9.1796875" style="1"/>
    <col min="4831" max="4831" width="51.1796875" style="1" customWidth="1"/>
    <col min="4832" max="4839" width="9.81640625" style="1" customWidth="1"/>
    <col min="4840" max="5086" width="9.1796875" style="1"/>
    <col min="5087" max="5087" width="51.1796875" style="1" customWidth="1"/>
    <col min="5088" max="5095" width="9.81640625" style="1" customWidth="1"/>
    <col min="5096" max="5342" width="9.1796875" style="1"/>
    <col min="5343" max="5343" width="51.1796875" style="1" customWidth="1"/>
    <col min="5344" max="5351" width="9.81640625" style="1" customWidth="1"/>
    <col min="5352" max="5598" width="9.1796875" style="1"/>
    <col min="5599" max="5599" width="51.1796875" style="1" customWidth="1"/>
    <col min="5600" max="5607" width="9.81640625" style="1" customWidth="1"/>
    <col min="5608" max="5854" width="9.1796875" style="1"/>
    <col min="5855" max="5855" width="51.1796875" style="1" customWidth="1"/>
    <col min="5856" max="5863" width="9.81640625" style="1" customWidth="1"/>
    <col min="5864" max="6110" width="9.1796875" style="1"/>
    <col min="6111" max="6111" width="51.1796875" style="1" customWidth="1"/>
    <col min="6112" max="6119" width="9.81640625" style="1" customWidth="1"/>
    <col min="6120" max="6366" width="9.1796875" style="1"/>
    <col min="6367" max="6367" width="51.1796875" style="1" customWidth="1"/>
    <col min="6368" max="6375" width="9.81640625" style="1" customWidth="1"/>
    <col min="6376" max="6622" width="9.1796875" style="1"/>
    <col min="6623" max="6623" width="51.1796875" style="1" customWidth="1"/>
    <col min="6624" max="6631" width="9.81640625" style="1" customWidth="1"/>
    <col min="6632" max="6878" width="9.1796875" style="1"/>
    <col min="6879" max="6879" width="51.1796875" style="1" customWidth="1"/>
    <col min="6880" max="6887" width="9.81640625" style="1" customWidth="1"/>
    <col min="6888" max="7134" width="9.1796875" style="1"/>
    <col min="7135" max="7135" width="51.1796875" style="1" customWidth="1"/>
    <col min="7136" max="7143" width="9.81640625" style="1" customWidth="1"/>
    <col min="7144" max="7390" width="9.1796875" style="1"/>
    <col min="7391" max="7391" width="51.1796875" style="1" customWidth="1"/>
    <col min="7392" max="7399" width="9.81640625" style="1" customWidth="1"/>
    <col min="7400" max="7646" width="9.1796875" style="1"/>
    <col min="7647" max="7647" width="51.1796875" style="1" customWidth="1"/>
    <col min="7648" max="7655" width="9.81640625" style="1" customWidth="1"/>
    <col min="7656" max="7902" width="9.1796875" style="1"/>
    <col min="7903" max="7903" width="51.1796875" style="1" customWidth="1"/>
    <col min="7904" max="7911" width="9.81640625" style="1" customWidth="1"/>
    <col min="7912" max="8158" width="9.1796875" style="1"/>
    <col min="8159" max="8159" width="51.1796875" style="1" customWidth="1"/>
    <col min="8160" max="8167" width="9.81640625" style="1" customWidth="1"/>
    <col min="8168" max="8414" width="9.1796875" style="1"/>
    <col min="8415" max="8415" width="51.1796875" style="1" customWidth="1"/>
    <col min="8416" max="8423" width="9.81640625" style="1" customWidth="1"/>
    <col min="8424" max="8670" width="9.1796875" style="1"/>
    <col min="8671" max="8671" width="51.1796875" style="1" customWidth="1"/>
    <col min="8672" max="8679" width="9.81640625" style="1" customWidth="1"/>
    <col min="8680" max="8926" width="9.1796875" style="1"/>
    <col min="8927" max="8927" width="51.1796875" style="1" customWidth="1"/>
    <col min="8928" max="8935" width="9.81640625" style="1" customWidth="1"/>
    <col min="8936" max="9182" width="9.1796875" style="1"/>
    <col min="9183" max="9183" width="51.1796875" style="1" customWidth="1"/>
    <col min="9184" max="9191" width="9.81640625" style="1" customWidth="1"/>
    <col min="9192" max="9438" width="9.1796875" style="1"/>
    <col min="9439" max="9439" width="51.1796875" style="1" customWidth="1"/>
    <col min="9440" max="9447" width="9.81640625" style="1" customWidth="1"/>
    <col min="9448" max="9694" width="9.1796875" style="1"/>
    <col min="9695" max="9695" width="51.1796875" style="1" customWidth="1"/>
    <col min="9696" max="9703" width="9.81640625" style="1" customWidth="1"/>
    <col min="9704" max="9950" width="9.1796875" style="1"/>
    <col min="9951" max="9951" width="51.1796875" style="1" customWidth="1"/>
    <col min="9952" max="9959" width="9.81640625" style="1" customWidth="1"/>
    <col min="9960" max="10206" width="9.1796875" style="1"/>
    <col min="10207" max="10207" width="51.1796875" style="1" customWidth="1"/>
    <col min="10208" max="10215" width="9.81640625" style="1" customWidth="1"/>
    <col min="10216" max="10462" width="9.1796875" style="1"/>
    <col min="10463" max="10463" width="51.1796875" style="1" customWidth="1"/>
    <col min="10464" max="10471" width="9.81640625" style="1" customWidth="1"/>
    <col min="10472" max="10718" width="9.1796875" style="1"/>
    <col min="10719" max="10719" width="51.1796875" style="1" customWidth="1"/>
    <col min="10720" max="10727" width="9.81640625" style="1" customWidth="1"/>
    <col min="10728" max="10974" width="9.1796875" style="1"/>
    <col min="10975" max="10975" width="51.1796875" style="1" customWidth="1"/>
    <col min="10976" max="10983" width="9.81640625" style="1" customWidth="1"/>
    <col min="10984" max="11230" width="9.1796875" style="1"/>
    <col min="11231" max="11231" width="51.1796875" style="1" customWidth="1"/>
    <col min="11232" max="11239" width="9.81640625" style="1" customWidth="1"/>
    <col min="11240" max="11486" width="9.1796875" style="1"/>
    <col min="11487" max="11487" width="51.1796875" style="1" customWidth="1"/>
    <col min="11488" max="11495" width="9.81640625" style="1" customWidth="1"/>
    <col min="11496" max="11742" width="9.1796875" style="1"/>
    <col min="11743" max="11743" width="51.1796875" style="1" customWidth="1"/>
    <col min="11744" max="11751" width="9.81640625" style="1" customWidth="1"/>
    <col min="11752" max="11998" width="9.1796875" style="1"/>
    <col min="11999" max="11999" width="51.1796875" style="1" customWidth="1"/>
    <col min="12000" max="12007" width="9.81640625" style="1" customWidth="1"/>
    <col min="12008" max="12254" width="9.1796875" style="1"/>
    <col min="12255" max="12255" width="51.1796875" style="1" customWidth="1"/>
    <col min="12256" max="12263" width="9.81640625" style="1" customWidth="1"/>
    <col min="12264" max="12510" width="9.1796875" style="1"/>
    <col min="12511" max="12511" width="51.1796875" style="1" customWidth="1"/>
    <col min="12512" max="12519" width="9.81640625" style="1" customWidth="1"/>
    <col min="12520" max="12766" width="9.1796875" style="1"/>
    <col min="12767" max="12767" width="51.1796875" style="1" customWidth="1"/>
    <col min="12768" max="12775" width="9.81640625" style="1" customWidth="1"/>
    <col min="12776" max="13022" width="9.1796875" style="1"/>
    <col min="13023" max="13023" width="51.1796875" style="1" customWidth="1"/>
    <col min="13024" max="13031" width="9.81640625" style="1" customWidth="1"/>
    <col min="13032" max="13278" width="9.1796875" style="1"/>
    <col min="13279" max="13279" width="51.1796875" style="1" customWidth="1"/>
    <col min="13280" max="13287" width="9.81640625" style="1" customWidth="1"/>
    <col min="13288" max="13534" width="9.1796875" style="1"/>
    <col min="13535" max="13535" width="51.1796875" style="1" customWidth="1"/>
    <col min="13536" max="13543" width="9.81640625" style="1" customWidth="1"/>
    <col min="13544" max="13790" width="9.1796875" style="1"/>
    <col min="13791" max="13791" width="51.1796875" style="1" customWidth="1"/>
    <col min="13792" max="13799" width="9.81640625" style="1" customWidth="1"/>
    <col min="13800" max="14046" width="9.1796875" style="1"/>
    <col min="14047" max="14047" width="51.1796875" style="1" customWidth="1"/>
    <col min="14048" max="14055" width="9.81640625" style="1" customWidth="1"/>
    <col min="14056" max="14302" width="9.1796875" style="1"/>
    <col min="14303" max="14303" width="51.1796875" style="1" customWidth="1"/>
    <col min="14304" max="14311" width="9.81640625" style="1" customWidth="1"/>
    <col min="14312" max="14558" width="9.1796875" style="1"/>
    <col min="14559" max="14559" width="51.1796875" style="1" customWidth="1"/>
    <col min="14560" max="14567" width="9.81640625" style="1" customWidth="1"/>
    <col min="14568" max="14814" width="9.1796875" style="1"/>
    <col min="14815" max="14815" width="51.1796875" style="1" customWidth="1"/>
    <col min="14816" max="14823" width="9.81640625" style="1" customWidth="1"/>
    <col min="14824" max="15070" width="9.1796875" style="1"/>
    <col min="15071" max="15071" width="51.1796875" style="1" customWidth="1"/>
    <col min="15072" max="15079" width="9.81640625" style="1" customWidth="1"/>
    <col min="15080" max="15326" width="9.1796875" style="1"/>
    <col min="15327" max="15327" width="51.1796875" style="1" customWidth="1"/>
    <col min="15328" max="15335" width="9.81640625" style="1" customWidth="1"/>
    <col min="15336" max="15582" width="9.1796875" style="1"/>
    <col min="15583" max="15583" width="51.1796875" style="1" customWidth="1"/>
    <col min="15584" max="15591" width="9.81640625" style="1" customWidth="1"/>
    <col min="15592" max="15838" width="9.1796875" style="1"/>
    <col min="15839" max="15839" width="51.1796875" style="1" customWidth="1"/>
    <col min="15840" max="15847" width="9.81640625" style="1" customWidth="1"/>
    <col min="15848" max="16384" width="9.1796875" style="1"/>
  </cols>
  <sheetData>
    <row r="1" spans="3:10" ht="14" x14ac:dyDescent="0.3">
      <c r="I1" s="36" t="s">
        <v>161</v>
      </c>
    </row>
    <row r="2" spans="3:10" ht="45.75" customHeight="1" x14ac:dyDescent="0.3">
      <c r="C2" s="178" t="s">
        <v>164</v>
      </c>
      <c r="D2" s="178"/>
      <c r="E2" s="178"/>
      <c r="F2" s="178"/>
      <c r="G2" s="178"/>
      <c r="H2" s="178"/>
      <c r="I2" s="178"/>
    </row>
    <row r="3" spans="3:10" x14ac:dyDescent="0.3">
      <c r="C3" s="179">
        <v>2022</v>
      </c>
      <c r="D3" s="179"/>
      <c r="E3" s="179"/>
      <c r="F3" s="179"/>
      <c r="G3" s="179"/>
      <c r="H3" s="179"/>
      <c r="I3" s="179"/>
    </row>
    <row r="4" spans="3:10" ht="14.25" customHeight="1" x14ac:dyDescent="0.3">
      <c r="C4" s="103" t="s">
        <v>115</v>
      </c>
      <c r="D4" s="11"/>
      <c r="E4" s="11"/>
      <c r="F4" s="11"/>
      <c r="G4" s="11"/>
      <c r="H4" s="11"/>
      <c r="I4" s="10"/>
    </row>
    <row r="5" spans="3:10" ht="14.25" customHeight="1" x14ac:dyDescent="0.3">
      <c r="C5" s="37" t="s">
        <v>76</v>
      </c>
      <c r="D5" s="181" t="s">
        <v>0</v>
      </c>
      <c r="E5" s="180" t="s">
        <v>54</v>
      </c>
      <c r="F5" s="180" t="s">
        <v>44</v>
      </c>
      <c r="G5" s="180" t="s">
        <v>45</v>
      </c>
      <c r="H5" s="180" t="s">
        <v>55</v>
      </c>
      <c r="I5" s="180" t="s">
        <v>56</v>
      </c>
    </row>
    <row r="6" spans="3:10" ht="14.25" customHeight="1" x14ac:dyDescent="0.3">
      <c r="C6" s="104" t="s">
        <v>46</v>
      </c>
      <c r="D6" s="181"/>
      <c r="E6" s="180"/>
      <c r="F6" s="180"/>
      <c r="G6" s="180"/>
      <c r="H6" s="180"/>
      <c r="I6" s="180"/>
    </row>
    <row r="7" spans="3:10" ht="14" customHeight="1" x14ac:dyDescent="0.3">
      <c r="C7" s="106" t="s">
        <v>0</v>
      </c>
      <c r="D7" s="55">
        <v>45741</v>
      </c>
      <c r="E7" s="55">
        <v>24421</v>
      </c>
      <c r="F7" s="55">
        <v>14774</v>
      </c>
      <c r="G7" s="55">
        <v>5487</v>
      </c>
      <c r="H7" s="55">
        <v>581</v>
      </c>
      <c r="I7" s="55">
        <v>478</v>
      </c>
    </row>
    <row r="8" spans="3:10" ht="14" customHeight="1" x14ac:dyDescent="0.3">
      <c r="C8" s="103" t="s">
        <v>53</v>
      </c>
      <c r="D8" s="58">
        <v>1449</v>
      </c>
      <c r="E8" s="14">
        <v>977</v>
      </c>
      <c r="F8" s="14">
        <v>378</v>
      </c>
      <c r="G8" s="14">
        <v>83</v>
      </c>
      <c r="H8" s="14">
        <v>6</v>
      </c>
      <c r="I8" s="14">
        <v>5</v>
      </c>
    </row>
    <row r="9" spans="3:10" ht="14" customHeight="1" x14ac:dyDescent="0.3">
      <c r="C9" s="103" t="s">
        <v>47</v>
      </c>
      <c r="D9" s="58">
        <v>169</v>
      </c>
      <c r="E9" s="14">
        <v>67</v>
      </c>
      <c r="F9" s="14">
        <v>73</v>
      </c>
      <c r="G9" s="14">
        <v>26</v>
      </c>
      <c r="H9" s="14">
        <v>2</v>
      </c>
      <c r="I9" s="14">
        <v>1</v>
      </c>
    </row>
    <row r="10" spans="3:10" ht="14" customHeight="1" x14ac:dyDescent="0.3">
      <c r="C10" s="103" t="s">
        <v>48</v>
      </c>
      <c r="D10" s="58">
        <f>+SUM(D11:D34)</f>
        <v>6922</v>
      </c>
      <c r="E10" s="14">
        <f t="shared" ref="E10:I10" si="0">+SUM(E11:E34)</f>
        <v>2016</v>
      </c>
      <c r="F10" s="14">
        <f t="shared" si="0"/>
        <v>2970</v>
      </c>
      <c r="G10" s="14">
        <f t="shared" si="0"/>
        <v>1638</v>
      </c>
      <c r="H10" s="14">
        <f t="shared" si="0"/>
        <v>191</v>
      </c>
      <c r="I10" s="14">
        <f t="shared" si="0"/>
        <v>107</v>
      </c>
    </row>
    <row r="11" spans="3:10" s="99" customFormat="1" ht="14" hidden="1" customHeight="1" outlineLevel="1" x14ac:dyDescent="0.35">
      <c r="C11" s="100" t="s">
        <v>291</v>
      </c>
      <c r="D11" s="110">
        <v>877</v>
      </c>
      <c r="E11" s="111">
        <v>280</v>
      </c>
      <c r="F11" s="111">
        <v>349</v>
      </c>
      <c r="G11" s="111">
        <v>210</v>
      </c>
      <c r="H11" s="111">
        <v>28</v>
      </c>
      <c r="I11" s="111">
        <v>10</v>
      </c>
      <c r="J11" s="14"/>
    </row>
    <row r="12" spans="3:10" s="99" customFormat="1" ht="14" hidden="1" customHeight="1" outlineLevel="1" x14ac:dyDescent="0.35">
      <c r="C12" s="100" t="s">
        <v>292</v>
      </c>
      <c r="D12" s="110">
        <v>192</v>
      </c>
      <c r="E12" s="111">
        <v>55</v>
      </c>
      <c r="F12" s="111">
        <v>94</v>
      </c>
      <c r="G12" s="111">
        <v>36</v>
      </c>
      <c r="H12" s="111">
        <v>3</v>
      </c>
      <c r="I12" s="111">
        <v>4</v>
      </c>
      <c r="J12" s="14"/>
    </row>
    <row r="13" spans="3:10" s="99" customFormat="1" ht="14" hidden="1" customHeight="1" outlineLevel="1" x14ac:dyDescent="0.35">
      <c r="C13" s="100" t="s">
        <v>293</v>
      </c>
      <c r="D13" s="110">
        <v>1</v>
      </c>
      <c r="E13" s="160" t="s">
        <v>100</v>
      </c>
      <c r="F13" s="160" t="s">
        <v>100</v>
      </c>
      <c r="G13" s="160" t="s">
        <v>100</v>
      </c>
      <c r="H13" s="111">
        <v>1</v>
      </c>
      <c r="I13" s="160" t="s">
        <v>100</v>
      </c>
      <c r="J13" s="14"/>
    </row>
    <row r="14" spans="3:10" s="99" customFormat="1" ht="14" hidden="1" customHeight="1" outlineLevel="1" x14ac:dyDescent="0.35">
      <c r="C14" s="100" t="s">
        <v>294</v>
      </c>
      <c r="D14" s="110">
        <v>329</v>
      </c>
      <c r="E14" s="111">
        <v>67</v>
      </c>
      <c r="F14" s="111">
        <v>123</v>
      </c>
      <c r="G14" s="111">
        <v>117</v>
      </c>
      <c r="H14" s="111">
        <v>14</v>
      </c>
      <c r="I14" s="111">
        <v>8</v>
      </c>
      <c r="J14" s="14"/>
    </row>
    <row r="15" spans="3:10" s="99" customFormat="1" ht="14" hidden="1" customHeight="1" outlineLevel="1" x14ac:dyDescent="0.35">
      <c r="C15" s="100" t="s">
        <v>295</v>
      </c>
      <c r="D15" s="110">
        <v>484</v>
      </c>
      <c r="E15" s="111">
        <v>105</v>
      </c>
      <c r="F15" s="111">
        <v>206</v>
      </c>
      <c r="G15" s="111">
        <v>164</v>
      </c>
      <c r="H15" s="111">
        <v>6</v>
      </c>
      <c r="I15" s="111">
        <v>3</v>
      </c>
      <c r="J15" s="14"/>
    </row>
    <row r="16" spans="3:10" s="99" customFormat="1" ht="14" hidden="1" customHeight="1" outlineLevel="1" x14ac:dyDescent="0.35">
      <c r="C16" s="100" t="s">
        <v>296</v>
      </c>
      <c r="D16" s="110">
        <v>253</v>
      </c>
      <c r="E16" s="111">
        <v>40</v>
      </c>
      <c r="F16" s="111">
        <v>91</v>
      </c>
      <c r="G16" s="111">
        <v>109</v>
      </c>
      <c r="H16" s="111">
        <v>7</v>
      </c>
      <c r="I16" s="111">
        <v>6</v>
      </c>
      <c r="J16" s="14"/>
    </row>
    <row r="17" spans="3:10" s="99" customFormat="1" ht="14" hidden="1" customHeight="1" outlineLevel="1" x14ac:dyDescent="0.35">
      <c r="C17" s="100" t="s">
        <v>297</v>
      </c>
      <c r="D17" s="110">
        <v>388</v>
      </c>
      <c r="E17" s="111">
        <v>163</v>
      </c>
      <c r="F17" s="111">
        <v>157</v>
      </c>
      <c r="G17" s="111">
        <v>60</v>
      </c>
      <c r="H17" s="111">
        <v>5</v>
      </c>
      <c r="I17" s="111">
        <v>3</v>
      </c>
      <c r="J17" s="14"/>
    </row>
    <row r="18" spans="3:10" s="99" customFormat="1" ht="14" hidden="1" customHeight="1" outlineLevel="1" x14ac:dyDescent="0.35">
      <c r="C18" s="100" t="s">
        <v>298</v>
      </c>
      <c r="D18" s="110">
        <v>117</v>
      </c>
      <c r="E18" s="111">
        <v>18</v>
      </c>
      <c r="F18" s="111">
        <v>47</v>
      </c>
      <c r="G18" s="111">
        <v>43</v>
      </c>
      <c r="H18" s="111">
        <v>7</v>
      </c>
      <c r="I18" s="111">
        <v>2</v>
      </c>
      <c r="J18" s="14"/>
    </row>
    <row r="19" spans="3:10" s="99" customFormat="1" ht="14" hidden="1" customHeight="1" outlineLevel="1" x14ac:dyDescent="0.35">
      <c r="C19" s="100" t="s">
        <v>299</v>
      </c>
      <c r="D19" s="110">
        <v>198</v>
      </c>
      <c r="E19" s="111">
        <v>64</v>
      </c>
      <c r="F19" s="111">
        <v>104</v>
      </c>
      <c r="G19" s="111">
        <v>28</v>
      </c>
      <c r="H19" s="111">
        <v>1</v>
      </c>
      <c r="I19" s="111">
        <v>1</v>
      </c>
      <c r="J19" s="14"/>
    </row>
    <row r="20" spans="3:10" s="99" customFormat="1" ht="14" hidden="1" customHeight="1" outlineLevel="1" x14ac:dyDescent="0.35">
      <c r="C20" s="100" t="s">
        <v>300</v>
      </c>
      <c r="D20" s="110">
        <v>5</v>
      </c>
      <c r="E20" s="111">
        <v>1</v>
      </c>
      <c r="F20" s="111">
        <v>2</v>
      </c>
      <c r="G20" s="111">
        <v>1</v>
      </c>
      <c r="H20" s="160" t="s">
        <v>100</v>
      </c>
      <c r="I20" s="111">
        <v>1</v>
      </c>
      <c r="J20" s="14"/>
    </row>
    <row r="21" spans="3:10" s="99" customFormat="1" ht="14" hidden="1" customHeight="1" outlineLevel="1" x14ac:dyDescent="0.35">
      <c r="C21" s="100" t="s">
        <v>301</v>
      </c>
      <c r="D21" s="110">
        <v>203</v>
      </c>
      <c r="E21" s="111">
        <v>44</v>
      </c>
      <c r="F21" s="111">
        <v>101</v>
      </c>
      <c r="G21" s="111">
        <v>50</v>
      </c>
      <c r="H21" s="111">
        <v>5</v>
      </c>
      <c r="I21" s="111">
        <v>3</v>
      </c>
      <c r="J21" s="14"/>
    </row>
    <row r="22" spans="3:10" s="99" customFormat="1" ht="14" hidden="1" customHeight="1" outlineLevel="1" x14ac:dyDescent="0.35">
      <c r="C22" s="100" t="s">
        <v>302</v>
      </c>
      <c r="D22" s="110">
        <v>72</v>
      </c>
      <c r="E22" s="111">
        <v>11</v>
      </c>
      <c r="F22" s="111">
        <v>29</v>
      </c>
      <c r="G22" s="111">
        <v>20</v>
      </c>
      <c r="H22" s="111">
        <v>8</v>
      </c>
      <c r="I22" s="111">
        <v>4</v>
      </c>
      <c r="J22" s="14"/>
    </row>
    <row r="23" spans="3:10" s="99" customFormat="1" ht="14" hidden="1" customHeight="1" outlineLevel="1" x14ac:dyDescent="0.35">
      <c r="C23" s="100" t="s">
        <v>303</v>
      </c>
      <c r="D23" s="110">
        <v>321</v>
      </c>
      <c r="E23" s="111">
        <v>60</v>
      </c>
      <c r="F23" s="111">
        <v>147</v>
      </c>
      <c r="G23" s="111">
        <v>97</v>
      </c>
      <c r="H23" s="111">
        <v>14</v>
      </c>
      <c r="I23" s="111">
        <v>3</v>
      </c>
      <c r="J23" s="14"/>
    </row>
    <row r="24" spans="3:10" s="99" customFormat="1" ht="14" hidden="1" customHeight="1" outlineLevel="1" x14ac:dyDescent="0.35">
      <c r="C24" s="100" t="s">
        <v>304</v>
      </c>
      <c r="D24" s="110">
        <v>504</v>
      </c>
      <c r="E24" s="111">
        <v>138</v>
      </c>
      <c r="F24" s="111">
        <v>242</v>
      </c>
      <c r="G24" s="111">
        <v>100</v>
      </c>
      <c r="H24" s="111">
        <v>19</v>
      </c>
      <c r="I24" s="111">
        <v>5</v>
      </c>
      <c r="J24" s="14"/>
    </row>
    <row r="25" spans="3:10" s="99" customFormat="1" ht="14" hidden="1" customHeight="1" outlineLevel="1" x14ac:dyDescent="0.35">
      <c r="C25" s="100" t="s">
        <v>305</v>
      </c>
      <c r="D25" s="110">
        <v>88</v>
      </c>
      <c r="E25" s="111">
        <v>13</v>
      </c>
      <c r="F25" s="111">
        <v>31</v>
      </c>
      <c r="G25" s="111">
        <v>34</v>
      </c>
      <c r="H25" s="111">
        <v>9</v>
      </c>
      <c r="I25" s="111">
        <v>1</v>
      </c>
      <c r="J25" s="14"/>
    </row>
    <row r="26" spans="3:10" s="99" customFormat="1" ht="14" hidden="1" customHeight="1" outlineLevel="1" x14ac:dyDescent="0.35">
      <c r="C26" s="100" t="s">
        <v>306</v>
      </c>
      <c r="D26" s="110">
        <v>1315</v>
      </c>
      <c r="E26" s="111">
        <v>455</v>
      </c>
      <c r="F26" s="111">
        <v>594</v>
      </c>
      <c r="G26" s="111">
        <v>241</v>
      </c>
      <c r="H26" s="111">
        <v>20</v>
      </c>
      <c r="I26" s="111">
        <v>5</v>
      </c>
      <c r="J26" s="14"/>
    </row>
    <row r="27" spans="3:10" s="99" customFormat="1" ht="14" hidden="1" customHeight="1" outlineLevel="1" x14ac:dyDescent="0.35">
      <c r="C27" s="100" t="s">
        <v>307</v>
      </c>
      <c r="D27" s="110">
        <v>70</v>
      </c>
      <c r="E27" s="111">
        <v>14</v>
      </c>
      <c r="F27" s="111">
        <v>29</v>
      </c>
      <c r="G27" s="111">
        <v>21</v>
      </c>
      <c r="H27" s="111">
        <v>1</v>
      </c>
      <c r="I27" s="111">
        <v>5</v>
      </c>
      <c r="J27" s="14"/>
    </row>
    <row r="28" spans="3:10" s="99" customFormat="1" ht="14" hidden="1" customHeight="1" outlineLevel="1" x14ac:dyDescent="0.35">
      <c r="C28" s="100" t="s">
        <v>308</v>
      </c>
      <c r="D28" s="110">
        <v>131</v>
      </c>
      <c r="E28" s="111">
        <v>37</v>
      </c>
      <c r="F28" s="111">
        <v>57</v>
      </c>
      <c r="G28" s="111">
        <v>23</v>
      </c>
      <c r="H28" s="111">
        <v>6</v>
      </c>
      <c r="I28" s="111">
        <v>8</v>
      </c>
      <c r="J28" s="14"/>
    </row>
    <row r="29" spans="3:10" s="99" customFormat="1" ht="14" hidden="1" customHeight="1" outlineLevel="1" x14ac:dyDescent="0.35">
      <c r="C29" s="100" t="s">
        <v>309</v>
      </c>
      <c r="D29" s="110">
        <v>319</v>
      </c>
      <c r="E29" s="111">
        <v>70</v>
      </c>
      <c r="F29" s="111">
        <v>154</v>
      </c>
      <c r="G29" s="111">
        <v>86</v>
      </c>
      <c r="H29" s="111">
        <v>3</v>
      </c>
      <c r="I29" s="111">
        <v>6</v>
      </c>
      <c r="J29" s="14"/>
    </row>
    <row r="30" spans="3:10" s="99" customFormat="1" ht="14" hidden="1" customHeight="1" outlineLevel="1" x14ac:dyDescent="0.35">
      <c r="C30" s="100" t="s">
        <v>310</v>
      </c>
      <c r="D30" s="110">
        <v>164</v>
      </c>
      <c r="E30" s="111">
        <v>27</v>
      </c>
      <c r="F30" s="111">
        <v>49</v>
      </c>
      <c r="G30" s="111">
        <v>53</v>
      </c>
      <c r="H30" s="111">
        <v>16</v>
      </c>
      <c r="I30" s="111">
        <v>19</v>
      </c>
      <c r="J30" s="14"/>
    </row>
    <row r="31" spans="3:10" s="99" customFormat="1" ht="14" hidden="1" customHeight="1" outlineLevel="1" x14ac:dyDescent="0.35">
      <c r="C31" s="100" t="s">
        <v>311</v>
      </c>
      <c r="D31" s="110">
        <v>63</v>
      </c>
      <c r="E31" s="111">
        <v>13</v>
      </c>
      <c r="F31" s="111">
        <v>23</v>
      </c>
      <c r="G31" s="111">
        <v>20</v>
      </c>
      <c r="H31" s="111">
        <v>4</v>
      </c>
      <c r="I31" s="111">
        <v>3</v>
      </c>
      <c r="J31" s="14"/>
    </row>
    <row r="32" spans="3:10" s="99" customFormat="1" ht="14" hidden="1" customHeight="1" outlineLevel="1" x14ac:dyDescent="0.35">
      <c r="C32" s="100" t="s">
        <v>312</v>
      </c>
      <c r="D32" s="110">
        <v>324</v>
      </c>
      <c r="E32" s="111">
        <v>113</v>
      </c>
      <c r="F32" s="111">
        <v>145</v>
      </c>
      <c r="G32" s="111">
        <v>59</v>
      </c>
      <c r="H32" s="111">
        <v>4</v>
      </c>
      <c r="I32" s="111">
        <v>3</v>
      </c>
      <c r="J32" s="14"/>
    </row>
    <row r="33" spans="3:10" s="99" customFormat="1" ht="14" hidden="1" customHeight="1" outlineLevel="1" x14ac:dyDescent="0.35">
      <c r="C33" s="100" t="s">
        <v>313</v>
      </c>
      <c r="D33" s="110">
        <v>187</v>
      </c>
      <c r="E33" s="111">
        <v>82</v>
      </c>
      <c r="F33" s="111">
        <v>71</v>
      </c>
      <c r="G33" s="111">
        <v>27</v>
      </c>
      <c r="H33" s="111">
        <v>5</v>
      </c>
      <c r="I33" s="111">
        <v>2</v>
      </c>
      <c r="J33" s="14"/>
    </row>
    <row r="34" spans="3:10" s="99" customFormat="1" ht="14" hidden="1" customHeight="1" outlineLevel="1" x14ac:dyDescent="0.35">
      <c r="C34" s="100" t="s">
        <v>314</v>
      </c>
      <c r="D34" s="110">
        <v>317</v>
      </c>
      <c r="E34" s="111">
        <v>146</v>
      </c>
      <c r="F34" s="111">
        <v>125</v>
      </c>
      <c r="G34" s="111">
        <v>39</v>
      </c>
      <c r="H34" s="111">
        <v>5</v>
      </c>
      <c r="I34" s="111">
        <v>2</v>
      </c>
      <c r="J34" s="14"/>
    </row>
    <row r="35" spans="3:10" ht="14" customHeight="1" collapsed="1" x14ac:dyDescent="0.3">
      <c r="C35" s="101" t="s">
        <v>57</v>
      </c>
      <c r="D35" s="61">
        <v>92</v>
      </c>
      <c r="E35" s="79">
        <v>51</v>
      </c>
      <c r="F35" s="79">
        <v>24</v>
      </c>
      <c r="G35" s="79">
        <v>14</v>
      </c>
      <c r="H35" s="163" t="s">
        <v>100</v>
      </c>
      <c r="I35" s="79">
        <v>3</v>
      </c>
    </row>
    <row r="36" spans="3:10" ht="14" customHeight="1" x14ac:dyDescent="0.3">
      <c r="C36" s="101" t="s">
        <v>58</v>
      </c>
      <c r="D36" s="61">
        <v>269</v>
      </c>
      <c r="E36" s="79">
        <v>66</v>
      </c>
      <c r="F36" s="79">
        <v>98</v>
      </c>
      <c r="G36" s="79">
        <v>81</v>
      </c>
      <c r="H36" s="79">
        <v>16</v>
      </c>
      <c r="I36" s="79">
        <v>8</v>
      </c>
    </row>
    <row r="37" spans="3:10" ht="14" customHeight="1" x14ac:dyDescent="0.3">
      <c r="C37" s="103" t="s">
        <v>49</v>
      </c>
      <c r="D37" s="61">
        <v>4237</v>
      </c>
      <c r="E37" s="79">
        <v>2349</v>
      </c>
      <c r="F37" s="79">
        <v>1487</v>
      </c>
      <c r="G37" s="79">
        <v>361</v>
      </c>
      <c r="H37" s="79">
        <v>27</v>
      </c>
      <c r="I37" s="79">
        <v>13</v>
      </c>
    </row>
    <row r="38" spans="3:10" ht="14" customHeight="1" x14ac:dyDescent="0.3">
      <c r="C38" s="101" t="s">
        <v>50</v>
      </c>
      <c r="D38" s="60">
        <f>+D39+D40+D41</f>
        <v>10524</v>
      </c>
      <c r="E38" s="78">
        <f t="shared" ref="E38:I38" si="1">+E39+E40+E41</f>
        <v>6354</v>
      </c>
      <c r="F38" s="78">
        <f t="shared" si="1"/>
        <v>3297</v>
      </c>
      <c r="G38" s="78">
        <f t="shared" si="1"/>
        <v>757</v>
      </c>
      <c r="H38" s="78">
        <f t="shared" si="1"/>
        <v>56</v>
      </c>
      <c r="I38" s="78">
        <f t="shared" si="1"/>
        <v>60</v>
      </c>
    </row>
    <row r="39" spans="3:10" ht="14" hidden="1" customHeight="1" outlineLevel="1" x14ac:dyDescent="0.3">
      <c r="C39" s="100" t="s">
        <v>315</v>
      </c>
      <c r="D39" s="112">
        <v>1876</v>
      </c>
      <c r="E39" s="111">
        <v>1241</v>
      </c>
      <c r="F39" s="111">
        <v>491</v>
      </c>
      <c r="G39" s="111">
        <v>127</v>
      </c>
      <c r="H39" s="111">
        <v>11</v>
      </c>
      <c r="I39" s="111">
        <v>6</v>
      </c>
    </row>
    <row r="40" spans="3:10" ht="14" hidden="1" customHeight="1" outlineLevel="1" x14ac:dyDescent="0.3">
      <c r="C40" s="100" t="s">
        <v>316</v>
      </c>
      <c r="D40" s="112">
        <v>3667</v>
      </c>
      <c r="E40" s="111">
        <v>1804</v>
      </c>
      <c r="F40" s="111">
        <v>1487</v>
      </c>
      <c r="G40" s="111">
        <v>342</v>
      </c>
      <c r="H40" s="111">
        <v>23</v>
      </c>
      <c r="I40" s="111">
        <v>11</v>
      </c>
    </row>
    <row r="41" spans="3:10" ht="14" hidden="1" customHeight="1" outlineLevel="1" x14ac:dyDescent="0.3">
      <c r="C41" s="100" t="s">
        <v>317</v>
      </c>
      <c r="D41" s="112">
        <v>4981</v>
      </c>
      <c r="E41" s="111">
        <v>3309</v>
      </c>
      <c r="F41" s="111">
        <v>1319</v>
      </c>
      <c r="G41" s="111">
        <v>288</v>
      </c>
      <c r="H41" s="111">
        <v>22</v>
      </c>
      <c r="I41" s="111">
        <v>43</v>
      </c>
    </row>
    <row r="42" spans="3:10" ht="14" customHeight="1" collapsed="1" x14ac:dyDescent="0.3">
      <c r="C42" s="103" t="s">
        <v>51</v>
      </c>
      <c r="D42" s="58">
        <v>1639</v>
      </c>
      <c r="E42" s="14">
        <v>720</v>
      </c>
      <c r="F42" s="14">
        <v>608</v>
      </c>
      <c r="G42" s="14">
        <v>244</v>
      </c>
      <c r="H42" s="14">
        <v>31</v>
      </c>
      <c r="I42" s="14">
        <v>36</v>
      </c>
    </row>
    <row r="43" spans="3:10" ht="14" customHeight="1" x14ac:dyDescent="0.3">
      <c r="C43" s="103" t="s">
        <v>52</v>
      </c>
      <c r="D43" s="58">
        <v>3596</v>
      </c>
      <c r="E43" s="14">
        <v>2097</v>
      </c>
      <c r="F43" s="14">
        <v>1088</v>
      </c>
      <c r="G43" s="14">
        <v>366</v>
      </c>
      <c r="H43" s="14">
        <v>23</v>
      </c>
      <c r="I43" s="14">
        <v>22</v>
      </c>
    </row>
    <row r="44" spans="3:10" ht="14" customHeight="1" x14ac:dyDescent="0.3">
      <c r="C44" s="103" t="s">
        <v>61</v>
      </c>
      <c r="D44" s="58">
        <v>1294</v>
      </c>
      <c r="E44" s="14">
        <v>565</v>
      </c>
      <c r="F44" s="14">
        <v>427</v>
      </c>
      <c r="G44" s="14">
        <v>229</v>
      </c>
      <c r="H44" s="14">
        <v>36</v>
      </c>
      <c r="I44" s="14">
        <v>37</v>
      </c>
    </row>
    <row r="45" spans="3:10" ht="14" customHeight="1" x14ac:dyDescent="0.3">
      <c r="C45" s="103" t="s">
        <v>60</v>
      </c>
      <c r="D45" s="58">
        <v>1006</v>
      </c>
      <c r="E45" s="14">
        <v>651</v>
      </c>
      <c r="F45" s="14">
        <v>211</v>
      </c>
      <c r="G45" s="14">
        <v>112</v>
      </c>
      <c r="H45" s="14">
        <v>15</v>
      </c>
      <c r="I45" s="14">
        <v>17</v>
      </c>
    </row>
    <row r="46" spans="3:10" ht="14" customHeight="1" x14ac:dyDescent="0.3">
      <c r="C46" s="103" t="s">
        <v>59</v>
      </c>
      <c r="D46" s="58">
        <v>1002</v>
      </c>
      <c r="E46" s="14">
        <v>823</v>
      </c>
      <c r="F46" s="14">
        <v>154</v>
      </c>
      <c r="G46" s="14">
        <v>22</v>
      </c>
      <c r="H46" s="14">
        <v>3</v>
      </c>
      <c r="I46" s="56" t="s">
        <v>100</v>
      </c>
    </row>
    <row r="47" spans="3:10" ht="14" customHeight="1" x14ac:dyDescent="0.3">
      <c r="C47" s="103" t="s">
        <v>62</v>
      </c>
      <c r="D47" s="58">
        <v>5103</v>
      </c>
      <c r="E47" s="14">
        <v>3756</v>
      </c>
      <c r="F47" s="14">
        <v>1063</v>
      </c>
      <c r="G47" s="14">
        <v>232</v>
      </c>
      <c r="H47" s="14">
        <v>32</v>
      </c>
      <c r="I47" s="14">
        <v>20</v>
      </c>
    </row>
    <row r="48" spans="3:10" ht="14" customHeight="1" x14ac:dyDescent="0.3">
      <c r="C48" s="103" t="s">
        <v>63</v>
      </c>
      <c r="D48" s="58">
        <v>1443</v>
      </c>
      <c r="E48" s="14">
        <v>653</v>
      </c>
      <c r="F48" s="14">
        <v>442</v>
      </c>
      <c r="G48" s="14">
        <v>212</v>
      </c>
      <c r="H48" s="14">
        <v>52</v>
      </c>
      <c r="I48" s="14">
        <v>84</v>
      </c>
    </row>
    <row r="49" spans="3:9" ht="14" customHeight="1" x14ac:dyDescent="0.3">
      <c r="C49" s="103" t="s">
        <v>69</v>
      </c>
      <c r="D49" s="58">
        <v>185</v>
      </c>
      <c r="E49" s="14">
        <v>17</v>
      </c>
      <c r="F49" s="14">
        <v>136</v>
      </c>
      <c r="G49" s="14">
        <v>30</v>
      </c>
      <c r="H49" s="14">
        <v>2</v>
      </c>
      <c r="I49" s="56" t="s">
        <v>100</v>
      </c>
    </row>
    <row r="50" spans="3:9" ht="14" customHeight="1" x14ac:dyDescent="0.3">
      <c r="C50" s="103" t="s">
        <v>64</v>
      </c>
      <c r="D50" s="58">
        <v>884</v>
      </c>
      <c r="E50" s="14">
        <v>345</v>
      </c>
      <c r="F50" s="14">
        <v>361</v>
      </c>
      <c r="G50" s="14">
        <v>158</v>
      </c>
      <c r="H50" s="14">
        <v>11</v>
      </c>
      <c r="I50" s="14">
        <v>9</v>
      </c>
    </row>
    <row r="51" spans="3:9" ht="14" customHeight="1" x14ac:dyDescent="0.3">
      <c r="C51" s="103" t="s">
        <v>65</v>
      </c>
      <c r="D51" s="58">
        <v>3643</v>
      </c>
      <c r="E51" s="14">
        <v>1354</v>
      </c>
      <c r="F51" s="14">
        <v>1425</v>
      </c>
      <c r="G51" s="14">
        <v>759</v>
      </c>
      <c r="H51" s="14">
        <v>58</v>
      </c>
      <c r="I51" s="14">
        <v>47</v>
      </c>
    </row>
    <row r="52" spans="3:9" ht="14" customHeight="1" x14ac:dyDescent="0.3">
      <c r="C52" s="103" t="s">
        <v>66</v>
      </c>
      <c r="D52" s="58">
        <v>506</v>
      </c>
      <c r="E52" s="14">
        <v>312</v>
      </c>
      <c r="F52" s="14">
        <v>130</v>
      </c>
      <c r="G52" s="14">
        <v>52</v>
      </c>
      <c r="H52" s="14">
        <v>9</v>
      </c>
      <c r="I52" s="14">
        <v>3</v>
      </c>
    </row>
    <row r="53" spans="3:9" ht="14" customHeight="1" x14ac:dyDescent="0.3">
      <c r="C53" s="103" t="s">
        <v>67</v>
      </c>
      <c r="D53" s="58">
        <v>1774</v>
      </c>
      <c r="E53" s="14">
        <v>1245</v>
      </c>
      <c r="F53" s="14">
        <v>401</v>
      </c>
      <c r="G53" s="14">
        <v>111</v>
      </c>
      <c r="H53" s="14">
        <v>11</v>
      </c>
      <c r="I53" s="14">
        <v>6</v>
      </c>
    </row>
    <row r="54" spans="3:9" ht="14" customHeight="1" x14ac:dyDescent="0.3">
      <c r="C54" s="105" t="s">
        <v>68</v>
      </c>
      <c r="D54" s="147">
        <v>4</v>
      </c>
      <c r="E54" s="148">
        <v>3</v>
      </c>
      <c r="F54" s="148">
        <v>1</v>
      </c>
      <c r="G54" s="46" t="s">
        <v>100</v>
      </c>
      <c r="H54" s="46" t="s">
        <v>100</v>
      </c>
      <c r="I54" s="46" t="s">
        <v>100</v>
      </c>
    </row>
    <row r="55" spans="3:9" ht="4.5" customHeight="1" x14ac:dyDescent="0.3"/>
    <row r="56" spans="3:9" ht="11.5" customHeight="1" x14ac:dyDescent="0.3">
      <c r="C56" s="186" t="s">
        <v>287</v>
      </c>
      <c r="D56" s="186"/>
      <c r="E56" s="186"/>
      <c r="F56" s="186"/>
      <c r="G56" s="186"/>
      <c r="H56" s="186"/>
      <c r="I56" s="186"/>
    </row>
    <row r="57" spans="3:9" ht="26.5" customHeight="1" x14ac:dyDescent="0.3">
      <c r="C57" s="186"/>
      <c r="D57" s="186"/>
      <c r="E57" s="186"/>
      <c r="F57" s="186"/>
      <c r="G57" s="186"/>
      <c r="H57" s="186"/>
      <c r="I57" s="186"/>
    </row>
  </sheetData>
  <mergeCells count="9">
    <mergeCell ref="C2:I2"/>
    <mergeCell ref="C3:I3"/>
    <mergeCell ref="C56:I57"/>
    <mergeCell ref="D5:D6"/>
    <mergeCell ref="E5:E6"/>
    <mergeCell ref="F5:F6"/>
    <mergeCell ref="G5:G6"/>
    <mergeCell ref="H5:H6"/>
    <mergeCell ref="I5:I6"/>
  </mergeCells>
  <printOptions horizontalCentered="1"/>
  <pageMargins left="0.15748031496062992" right="0.15748031496062992" top="0.78740157480314965" bottom="0.19685039370078741"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40</vt:i4>
      </vt:variant>
      <vt:variant>
        <vt:lpstr>Intervalos com Nome</vt:lpstr>
      </vt:variant>
      <vt:variant>
        <vt:i4>9</vt:i4>
      </vt:variant>
    </vt:vector>
  </HeadingPairs>
  <TitlesOfParts>
    <vt:vector size="49" baseType="lpstr">
      <vt:lpstr>Indice</vt:lpstr>
      <vt:lpstr>Q1</vt:lpstr>
      <vt:lpstr>Q2</vt:lpstr>
      <vt:lpstr>Q3</vt:lpstr>
      <vt:lpstr>Q4</vt:lpstr>
      <vt:lpstr>Q5</vt:lpstr>
      <vt:lpstr>Q6</vt:lpstr>
      <vt:lpstr>Q7</vt:lpstr>
      <vt:lpstr>Q8</vt:lpstr>
      <vt:lpstr>Q9</vt:lpstr>
      <vt:lpstr>Q10</vt:lpstr>
      <vt:lpstr>Q11</vt:lpstr>
      <vt:lpstr>Q12</vt:lpstr>
      <vt:lpstr>Q13</vt:lpstr>
      <vt:lpstr>Q14</vt:lpstr>
      <vt:lpstr>Q15</vt:lpstr>
      <vt:lpstr>Q16.17</vt:lpstr>
      <vt:lpstr>Q18</vt:lpstr>
      <vt:lpstr>Q19</vt:lpstr>
      <vt:lpstr>Q20</vt:lpstr>
      <vt:lpstr>Q21</vt:lpstr>
      <vt:lpstr>Q22</vt:lpstr>
      <vt:lpstr>Q23</vt:lpstr>
      <vt:lpstr>Q24</vt:lpstr>
      <vt:lpstr>Q25</vt:lpstr>
      <vt:lpstr>Q26</vt:lpstr>
      <vt:lpstr>Q27</vt:lpstr>
      <vt:lpstr>Q28</vt:lpstr>
      <vt:lpstr>Q29</vt:lpstr>
      <vt:lpstr>Q30</vt:lpstr>
      <vt:lpstr>Q31</vt:lpstr>
      <vt:lpstr>Q32</vt:lpstr>
      <vt:lpstr>Q33</vt:lpstr>
      <vt:lpstr>Q34</vt:lpstr>
      <vt:lpstr>Q35</vt:lpstr>
      <vt:lpstr>Q36</vt:lpstr>
      <vt:lpstr>Q37</vt:lpstr>
      <vt:lpstr>Q38</vt:lpstr>
      <vt:lpstr>Q39</vt:lpstr>
      <vt:lpstr>Q40</vt:lpstr>
      <vt:lpstr>'Q10'!Print_Area</vt:lpstr>
      <vt:lpstr>'Q19'!Print_Area</vt:lpstr>
      <vt:lpstr>'Q21'!Print_Area</vt:lpstr>
      <vt:lpstr>'Q23'!Print_Area</vt:lpstr>
      <vt:lpstr>'Q24'!Print_Area</vt:lpstr>
      <vt:lpstr>'Q27'!Print_Area</vt:lpstr>
      <vt:lpstr>'Q28'!Print_Area</vt:lpstr>
      <vt:lpstr>'Q30'!Print_Area</vt:lpstr>
      <vt:lpstr>'Q7'!Print_Area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Relatório Anual de Formação Contínua 2022 - Publicação</dc:title>
  <dc:creator>GEP/MTSSS</dc:creator>
  <cp:lastModifiedBy>Ines Goncalves</cp:lastModifiedBy>
  <cp:lastPrinted>2024-09-06T16:32:34Z</cp:lastPrinted>
  <dcterms:created xsi:type="dcterms:W3CDTF">2013-01-14T16:16:35Z</dcterms:created>
  <dcterms:modified xsi:type="dcterms:W3CDTF">2024-09-09T10:54:59Z</dcterms:modified>
</cp:coreProperties>
</file>